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MN\Kolín\Ohaře\Projekt\"/>
    </mc:Choice>
  </mc:AlternateContent>
  <bookViews>
    <workbookView xWindow="0" yWindow="0" windowWidth="0" windowHeight="0"/>
  </bookViews>
  <sheets>
    <sheet name="Rekapitulace stavby" sheetId="1" r:id="rId1"/>
    <sheet name="SO-801b - Biocentrum LBC5" sheetId="2" r:id="rId2"/>
    <sheet name="SO-801b1 - 1. rok pěstebn..." sheetId="3" r:id="rId3"/>
    <sheet name="SO-801b2 - 2. rok pěstebn..." sheetId="4" r:id="rId4"/>
    <sheet name="SO-801b3 - 3. rok pěstebn...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'SO-801b - Biocentrum LBC5'!$C$78:$K$266</definedName>
    <definedName name="_xlnm.Print_Area" localSheetId="1">'SO-801b - Biocentrum LBC5'!$C$4:$J$39,'SO-801b - Biocentrum LBC5'!$C$45:$J$60,'SO-801b - Biocentrum LBC5'!$C$66:$K$266</definedName>
    <definedName name="_xlnm.Print_Titles" localSheetId="1">'SO-801b - Biocentrum LBC5'!$78:$78</definedName>
    <definedName name="_xlnm._FilterDatabase" localSheetId="2" hidden="1">'SO-801b1 - 1. rok pěstebn...'!$C$84:$K$120</definedName>
    <definedName name="_xlnm.Print_Area" localSheetId="2">'SO-801b1 - 1. rok pěstebn...'!$C$4:$J$41,'SO-801b1 - 1. rok pěstebn...'!$C$47:$J$64,'SO-801b1 - 1. rok pěstebn...'!$C$70:$K$120</definedName>
    <definedName name="_xlnm.Print_Titles" localSheetId="2">'SO-801b1 - 1. rok pěstebn...'!$84:$84</definedName>
    <definedName name="_xlnm._FilterDatabase" localSheetId="3" hidden="1">'SO-801b2 - 2. rok pěstebn...'!$C$84:$K$116</definedName>
    <definedName name="_xlnm.Print_Area" localSheetId="3">'SO-801b2 - 2. rok pěstebn...'!$C$4:$J$41,'SO-801b2 - 2. rok pěstebn...'!$C$47:$J$64,'SO-801b2 - 2. rok pěstebn...'!$C$70:$K$116</definedName>
    <definedName name="_xlnm.Print_Titles" localSheetId="3">'SO-801b2 - 2. rok pěstebn...'!$84:$84</definedName>
    <definedName name="_xlnm._FilterDatabase" localSheetId="4" hidden="1">'SO-801b3 - 3. rok pěstebn...'!$C$84:$K$120</definedName>
    <definedName name="_xlnm.Print_Area" localSheetId="4">'SO-801b3 - 3. rok pěstebn...'!$C$4:$J$41,'SO-801b3 - 3. rok pěstebn...'!$C$47:$J$64,'SO-801b3 - 3. rok pěstebn...'!$C$70:$K$120</definedName>
    <definedName name="_xlnm.Print_Titles" localSheetId="4">'SO-801b3 - 3. rok pěstebn...'!$84:$84</definedName>
    <definedName name="_xlnm._FilterDatabase" localSheetId="5" hidden="1">'VRN - Vedlejší rozpočtové...'!$C$78:$K$94</definedName>
    <definedName name="_xlnm.Print_Area" localSheetId="5">'VRN - Vedlejší rozpočtové...'!$C$4:$J$39,'VRN - Vedlejší rozpočtové...'!$C$45:$J$60,'VRN - Vedlejší rozpočtové...'!$C$66:$K$94</definedName>
    <definedName name="_xlnm.Print_Titles" localSheetId="5">'VRN - Vedlejší rozpočtové...'!$78:$78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91"/>
  <c r="BH91"/>
  <c r="BG91"/>
  <c r="BF91"/>
  <c r="T91"/>
  <c r="R91"/>
  <c r="P91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5" r="J39"/>
  <c r="J38"/>
  <c i="1" r="AY59"/>
  <c i="5" r="J37"/>
  <c i="1" r="AX59"/>
  <c i="5"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4" r="J39"/>
  <c r="J38"/>
  <c i="1" r="AY58"/>
  <c i="4" r="J37"/>
  <c i="1" r="AX58"/>
  <c i="4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3" r="J39"/>
  <c r="J38"/>
  <c i="1" r="AY57"/>
  <c i="3" r="J37"/>
  <c i="1" r="AX57"/>
  <c i="3"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2" r="J37"/>
  <c r="J36"/>
  <c i="1" r="AY56"/>
  <c i="2" r="J35"/>
  <c i="1" r="AX56"/>
  <c i="2"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J248"/>
  <c r="J235"/>
  <c r="J132"/>
  <c r="J209"/>
  <c r="J149"/>
  <c r="BK177"/>
  <c r="J96"/>
  <c r="BK89"/>
  <c i="4" r="BK94"/>
  <c r="J86"/>
  <c i="5" r="J102"/>
  <c i="6" r="J80"/>
  <c i="2" r="J245"/>
  <c r="BK189"/>
  <c r="J191"/>
  <c r="J162"/>
  <c r="BK201"/>
  <c r="BK154"/>
  <c r="BK118"/>
  <c r="BK195"/>
  <c i="3" r="BK117"/>
  <c r="BK90"/>
  <c i="4" r="BK90"/>
  <c i="5" r="J113"/>
  <c i="6" r="BK91"/>
  <c i="2" r="BK238"/>
  <c r="BK215"/>
  <c r="BK114"/>
  <c r="J173"/>
  <c r="J80"/>
  <c r="BK108"/>
  <c r="BK129"/>
  <c i="3" r="BK106"/>
  <c i="4" r="BK97"/>
  <c i="5" r="J106"/>
  <c i="2" r="J261"/>
  <c r="BK241"/>
  <c r="J207"/>
  <c r="BK207"/>
  <c r="BK132"/>
  <c r="BK125"/>
  <c r="J122"/>
  <c i="3" r="J86"/>
  <c i="4" r="BK110"/>
  <c i="5" r="BK106"/>
  <c i="6" r="J91"/>
  <c i="2" r="BK259"/>
  <c r="J241"/>
  <c r="J219"/>
  <c r="J205"/>
  <c r="J189"/>
  <c r="BK203"/>
  <c r="BK191"/>
  <c r="J108"/>
  <c i="3" r="BK94"/>
  <c i="4" r="BK113"/>
  <c i="5" r="BK117"/>
  <c i="6" r="BK84"/>
  <c i="2" r="J259"/>
  <c r="J238"/>
  <c r="BK219"/>
  <c r="BK165"/>
  <c r="BK122"/>
  <c r="J183"/>
  <c r="BK209"/>
  <c i="3" r="J90"/>
  <c i="4" r="J90"/>
  <c i="5" r="J117"/>
  <c i="2" r="BK245"/>
  <c r="BK211"/>
  <c r="BK183"/>
  <c r="BK193"/>
  <c r="BK102"/>
  <c r="BK162"/>
  <c r="BK173"/>
  <c r="BK86"/>
  <c i="4" r="J110"/>
  <c i="5" r="J110"/>
  <c r="J97"/>
  <c i="2" r="J255"/>
  <c r="BK235"/>
  <c r="BK213"/>
  <c r="J92"/>
  <c r="J165"/>
  <c r="BK187"/>
  <c r="BK80"/>
  <c r="BK158"/>
  <c i="3" r="BK110"/>
  <c i="4" r="J102"/>
  <c i="5" r="BK102"/>
  <c r="BK113"/>
  <c i="2" r="BK261"/>
  <c r="J227"/>
  <c r="J193"/>
  <c r="J102"/>
  <c r="J177"/>
  <c r="J125"/>
  <c r="BK149"/>
  <c i="3" r="BK114"/>
  <c r="BK101"/>
  <c i="4" r="J106"/>
  <c r="BK86"/>
  <c i="5" r="BK86"/>
  <c i="2" r="J264"/>
  <c r="J215"/>
  <c r="J144"/>
  <c r="J89"/>
  <c r="J203"/>
  <c r="J118"/>
  <c r="J181"/>
  <c r="BK105"/>
  <c r="BK169"/>
  <c r="J105"/>
  <c i="3" r="J114"/>
  <c r="BK86"/>
  <c i="5" r="BK97"/>
  <c i="2" r="BK264"/>
  <c r="BK224"/>
  <c r="J187"/>
  <c r="J211"/>
  <c r="J185"/>
  <c r="BK144"/>
  <c r="BK197"/>
  <c r="BK96"/>
  <c i="3" r="J117"/>
  <c r="J106"/>
  <c i="4" r="BK106"/>
  <c i="5" r="BK94"/>
  <c i="6" r="BK80"/>
  <c i="2" r="BK227"/>
  <c r="J197"/>
  <c r="J154"/>
  <c r="J195"/>
  <c r="BK205"/>
  <c i="3" r="J110"/>
  <c r="J97"/>
  <c i="4" r="J97"/>
  <c i="5" r="J86"/>
  <c i="6" r="J84"/>
  <c i="2" r="BK252"/>
  <c r="J213"/>
  <c r="J169"/>
  <c r="J199"/>
  <c r="BK83"/>
  <c r="J114"/>
  <c r="BK140"/>
  <c i="1" r="AS55"/>
  <c i="5" r="BK90"/>
  <c i="2" r="J252"/>
  <c r="J231"/>
  <c r="J201"/>
  <c r="BK136"/>
  <c i="4" r="J113"/>
  <c i="5" r="J94"/>
  <c i="2" r="BK255"/>
  <c r="BK231"/>
  <c r="BK199"/>
  <c r="J136"/>
  <c r="J140"/>
  <c r="BK92"/>
  <c r="J83"/>
  <c i="3" r="BK97"/>
  <c i="4" r="BK102"/>
  <c i="5" r="BK110"/>
  <c i="2" r="BK248"/>
  <c r="J224"/>
  <c r="BK185"/>
  <c r="J129"/>
  <c r="BK181"/>
  <c r="J86"/>
  <c r="J158"/>
  <c i="3" r="J101"/>
  <c r="J94"/>
  <c i="4" r="J94"/>
  <c i="5" r="J90"/>
  <c i="2" l="1" r="BK79"/>
  <c r="J79"/>
  <c r="J59"/>
  <c r="R79"/>
  <c r="P79"/>
  <c i="1" r="AU56"/>
  <c i="2" r="T79"/>
  <c i="3" r="BK85"/>
  <c r="J85"/>
  <c r="J63"/>
  <c r="P85"/>
  <c i="1" r="AU57"/>
  <c i="3" r="R85"/>
  <c r="T85"/>
  <c i="4" r="BK85"/>
  <c r="J85"/>
  <c r="J63"/>
  <c r="P85"/>
  <c i="1" r="AU58"/>
  <c i="4" r="R85"/>
  <c r="T85"/>
  <c i="5" r="BK85"/>
  <c r="J85"/>
  <c r="J63"/>
  <c r="P85"/>
  <c i="1" r="AU59"/>
  <c i="5" r="R85"/>
  <c r="T85"/>
  <c i="6" r="BK79"/>
  <c r="J79"/>
  <c r="J59"/>
  <c r="P79"/>
  <c i="1" r="AU60"/>
  <c i="6" r="R79"/>
  <c r="T79"/>
  <c r="E48"/>
  <c r="J52"/>
  <c r="F55"/>
  <c r="BE80"/>
  <c r="BE84"/>
  <c r="BE91"/>
  <c i="5" r="F82"/>
  <c r="BE94"/>
  <c r="BE102"/>
  <c r="BE117"/>
  <c r="E50"/>
  <c r="J79"/>
  <c r="BE86"/>
  <c r="BE90"/>
  <c r="BE97"/>
  <c r="BE106"/>
  <c r="BE110"/>
  <c r="BE113"/>
  <c i="4" r="BE97"/>
  <c r="BE110"/>
  <c r="J79"/>
  <c r="BE113"/>
  <c r="F59"/>
  <c r="E73"/>
  <c r="BE106"/>
  <c r="BE86"/>
  <c r="BE90"/>
  <c r="BE94"/>
  <c r="BE102"/>
  <c i="3" r="J79"/>
  <c r="F82"/>
  <c r="BE94"/>
  <c r="BE101"/>
  <c r="BE110"/>
  <c r="E50"/>
  <c r="BE97"/>
  <c r="BE106"/>
  <c r="BE90"/>
  <c r="BE114"/>
  <c r="BE117"/>
  <c r="BE86"/>
  <c i="2" r="J52"/>
  <c r="BE114"/>
  <c r="BE144"/>
  <c r="BE149"/>
  <c r="BE162"/>
  <c r="BE177"/>
  <c r="BE185"/>
  <c r="BE187"/>
  <c r="BE83"/>
  <c r="BE86"/>
  <c r="BE96"/>
  <c r="BE125"/>
  <c r="BE129"/>
  <c r="BE132"/>
  <c r="BE140"/>
  <c r="BE169"/>
  <c r="BE181"/>
  <c r="BE183"/>
  <c r="BE189"/>
  <c r="BE197"/>
  <c r="BE203"/>
  <c r="BE207"/>
  <c r="E48"/>
  <c r="BE105"/>
  <c r="BE108"/>
  <c r="BE136"/>
  <c r="BE154"/>
  <c r="BE191"/>
  <c r="BE199"/>
  <c r="BE205"/>
  <c r="BE211"/>
  <c r="F55"/>
  <c r="BE80"/>
  <c r="BE89"/>
  <c r="BE92"/>
  <c r="BE102"/>
  <c r="BE118"/>
  <c r="BE122"/>
  <c r="BE158"/>
  <c r="BE165"/>
  <c r="BE173"/>
  <c r="BE193"/>
  <c r="BE195"/>
  <c r="BE201"/>
  <c r="BE209"/>
  <c r="BE213"/>
  <c r="BE215"/>
  <c r="BE219"/>
  <c r="BE224"/>
  <c r="BE227"/>
  <c r="BE231"/>
  <c r="BE235"/>
  <c r="BE238"/>
  <c r="BE241"/>
  <c r="BE245"/>
  <c r="BE248"/>
  <c r="BE252"/>
  <c r="BE255"/>
  <c r="BE259"/>
  <c r="BE261"/>
  <c r="BE264"/>
  <c r="F36"/>
  <c i="1" r="BC56"/>
  <c i="4" r="J32"/>
  <c i="6" r="F37"/>
  <c i="1" r="BD60"/>
  <c i="3" r="F37"/>
  <c i="1" r="BB57"/>
  <c i="5" r="F36"/>
  <c i="1" r="BA59"/>
  <c i="2" r="F37"/>
  <c i="1" r="BD56"/>
  <c i="4" r="F39"/>
  <c i="1" r="BD58"/>
  <c i="5" r="F37"/>
  <c i="1" r="BB59"/>
  <c i="3" r="F39"/>
  <c i="1" r="BD57"/>
  <c i="4" r="F36"/>
  <c i="1" r="BA58"/>
  <c r="AS54"/>
  <c i="2" r="F35"/>
  <c i="1" r="BB56"/>
  <c i="6" r="F34"/>
  <c i="1" r="BA60"/>
  <c i="3" r="F38"/>
  <c i="1" r="BC57"/>
  <c i="5" r="J32"/>
  <c i="2" r="F34"/>
  <c i="1" r="BA56"/>
  <c i="4" r="J36"/>
  <c i="1" r="AW58"/>
  <c i="6" r="J34"/>
  <c i="1" r="AW60"/>
  <c i="3" r="J32"/>
  <c i="6" r="F35"/>
  <c i="1" r="BB60"/>
  <c i="3" r="J36"/>
  <c i="1" r="AW57"/>
  <c i="5" r="F39"/>
  <c i="1" r="BD59"/>
  <c i="3" r="F36"/>
  <c i="1" r="BA57"/>
  <c i="4" r="F37"/>
  <c i="1" r="BB58"/>
  <c i="5" r="F38"/>
  <c i="1" r="BC59"/>
  <c i="6" r="F36"/>
  <c i="1" r="BC60"/>
  <c i="2" r="J30"/>
  <c i="4" r="F38"/>
  <c i="1" r="BC58"/>
  <c i="2" r="J34"/>
  <c i="1" r="AW56"/>
  <c i="5" r="J36"/>
  <c i="1" r="AW59"/>
  <c l="1" r="AG59"/>
  <c r="AG58"/>
  <c r="AG57"/>
  <c r="AG56"/>
  <c r="AU55"/>
  <c r="AU54"/>
  <c i="6" r="J33"/>
  <c i="1" r="AV60"/>
  <c r="AT60"/>
  <c r="BA55"/>
  <c r="BD55"/>
  <c i="4" r="F35"/>
  <c i="1" r="AZ58"/>
  <c r="BC55"/>
  <c i="5" r="J35"/>
  <c i="1" r="AV59"/>
  <c r="AT59"/>
  <c r="AN59"/>
  <c i="6" r="J30"/>
  <c i="1" r="AG60"/>
  <c i="2" r="J33"/>
  <c i="1" r="AV56"/>
  <c r="AT56"/>
  <c r="AN56"/>
  <c i="3" r="F35"/>
  <c i="1" r="AZ57"/>
  <c i="3" r="J35"/>
  <c i="1" r="AV57"/>
  <c r="AT57"/>
  <c r="AN57"/>
  <c r="AG55"/>
  <c i="5" r="F35"/>
  <c i="1" r="AZ59"/>
  <c r="BB55"/>
  <c r="AX55"/>
  <c i="6" r="F33"/>
  <c i="1" r="AZ60"/>
  <c i="4" r="J35"/>
  <c i="1" r="AV58"/>
  <c r="AT58"/>
  <c r="AN58"/>
  <c i="2" r="F33"/>
  <c i="1" r="AZ56"/>
  <c i="6" l="1" r="J39"/>
  <c i="5" r="J41"/>
  <c i="4" r="J41"/>
  <c i="3" r="J41"/>
  <c i="2" r="J39"/>
  <c i="1" r="AN60"/>
  <c r="BC54"/>
  <c r="W32"/>
  <c r="AZ55"/>
  <c r="AV55"/>
  <c r="BB54"/>
  <c r="AX54"/>
  <c r="BA54"/>
  <c r="W30"/>
  <c r="AY55"/>
  <c r="AW55"/>
  <c r="BD54"/>
  <c r="W33"/>
  <c r="AG54"/>
  <c r="AK26"/>
  <c l="1" r="AW54"/>
  <c r="AK30"/>
  <c r="AY54"/>
  <c r="W31"/>
  <c r="AZ54"/>
  <c r="W29"/>
  <c r="AT55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<sst xmlns="http://schemas.openxmlformats.org/spreadsheetml/2006/main">
  <si>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</si>
  <si>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</si>
  <si>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</si>
  <si>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</si>
  <si>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</si>
  <si>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{add3dcd7-2ed0-41f8-bf04-ae3106651036}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</si>
  <si>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</si>
  <si>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</si>
  <si>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</si>
  <si>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</si>
  <si>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</si>
  <si>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</si>
  <si>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</si>
  <si>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</si>
  <si>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101-3403-24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</si>
  <si>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</si>
  <si>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</si>
  <si>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PD Ohaře (SO-801b LV502)</t>
  </si>
  <si>
    <t>KSO:</t>
  </si>
  <si>
    <t/>
  </si>
  <si>
    <t>CC-CZ:</t>
  </si>
  <si>
    <t>Místo:</t>
  </si>
  <si>
    <t>k.ú. Ohaře</t>
  </si>
  <si>
    <t>Datum:</t>
  </si>
  <si>
    <t>24. 1. 2025</t>
  </si>
  <si>
    <t>Zadavatel:</t>
  </si>
  <si>
    <t>IČ:</t>
  </si>
  <si>
    <t>ČR-Státní pozemkový úřad</t>
  </si>
  <si>
    <t>DIČ:</t>
  </si>
  <si>
    <t>Účastník: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</si>
  <si>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</si>
  <si>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</si>
  <si>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</si>
  <si>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</si>
  <si>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</si>
  <si>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</si>
  <si>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</si>
  <si>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</si>
  <si>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</si>
  <si>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</si>
  <si>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</si>
  <si>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</si>
  <si>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</si>
  <si>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</si>
  <si>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</si>
  <si>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</si>
  <si>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</si>
  <si>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</si>
  <si>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</si>
  <si>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</si>
  <si>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</si>
  <si>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</si>
  <si>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</si>
  <si>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</si>
  <si>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</si>
  <si>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</si>
  <si>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</si>
  <si>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</si>
  <si>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</si>
  <si>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</si>
  <si>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</si>
  <si>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</si>
  <si>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</si>
  <si>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</si>
  <si>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</si>
  <si>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</si>
  <si>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</si>
  <si>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</si>
  <si>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</si>
  <si>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</si>
  <si>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</si>
  <si>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</si>
  <si>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</si>
  <si>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</si>
  <si>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</si>
  <si>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SO-801b</t>
  </si>
  <si>
    <t>Biocentrum LBC5</t>
  </si>
  <si>
    <t>STA</t>
  </si>
  <si>
    <t>1</t>
  </si>
  <si>
    <t>{be4003ba-5ae9-4fd1-8d7a-b9e2368d2dde}</t>
  </si>
  <si>
    <t>2</t>
  </si>
  <si>
    <t>/</t>
  </si>
  <si>
    <t>Soupis</t>
  </si>
  <si>
    <t>###NOINSERT###</t>
  </si>
  <si>
    <t>SO-801b1</t>
  </si>
  <si>
    <t>1. rok pěstební péče</t>
  </si>
  <si>
    <t>{796f873c-0494-4216-8ca8-313f1d0c593e}</t>
  </si>
  <si>
    <t>823 2</t>
  </si>
  <si>
    <t>SO-801b2</t>
  </si>
  <si>
    <t>2. rok pěstební péče</t>
  </si>
  <si>
    <t>{f2debaf9-7e54-4dd1-abc5-e0dc0ccee954}</t>
  </si>
  <si>
    <t>SO-801b3</t>
  </si>
  <si>
    <t>3. rok pěstební péče</t>
  </si>
  <si>
    <t>{5e1489fe-837c-48a2-8631-f4ca4867df80}</t>
  </si>
  <si>
    <t>VRN</t>
  </si>
  <si>
    <t>Vedlejší rozpočtové náklady</t>
  </si>
  <si>
    <t>{6b7e39ca-65b0-4aaf-982b-ea3f34d6d721}</t>
  </si>
  <si>
    <t>KRYCÍ LIST SOUPISU PRACÍ</t>
  </si>
  <si>
    <t>Objekt:</t>
  </si>
  <si>
    <t>SO-801b - Biocentrum LBC5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</si>
  <si>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</si>
  <si>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</si>
  <si>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</si>
  <si>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</si>
  <si>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</si>
  <si>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</si>
  <si>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</si>
  <si>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</si>
  <si>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</si>
  <si>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</si>
  <si>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</si>
  <si>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</si>
  <si>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</si>
  <si>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</si>
  <si>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</si>
  <si>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</si>
  <si>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</si>
  <si>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</si>
  <si>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184853511</t>
  </si>
  <si>
    <t>Chemické odplevelení před založením kultury přes 20 m2 postřikem na široko v rovině a svahu do 1:5 strojně</t>
  </si>
  <si>
    <t>m2</t>
  </si>
  <si>
    <t>CS ÚRS 2025 01</t>
  </si>
  <si>
    <t>4</t>
  </si>
  <si>
    <t>ROZPOCET</t>
  </si>
  <si>
    <t>-1933322266</t>
  </si>
  <si>
    <t>PP</t>
  </si>
  <si>
    <t>Chemické odplevelení půdy před založením kultury, trávníku nebo zpevněných ploch strojně o výměře jednotlivě přes 20 m2 postřikem na široko v rovině nebo na svahu do 1:5</t>
  </si>
  <si>
    <t>Online PSC</t>
  </si>
  <si>
    <t>https://podminky.urs.cz/item/CS_URS_2025_01/184853511</t>
  </si>
  <si>
    <t>183403112</t>
  </si>
  <si>
    <t>Obdělání půdy oráním na hl přes 0,1 do 0,2 m v rovině a svahu do 1:5</t>
  </si>
  <si>
    <t>-1396278722</t>
  </si>
  <si>
    <t>Obdělání půdy oráním hl. přes 100 do 200 mm v rovině nebo na svahu do 1:5</t>
  </si>
  <si>
    <t>https://podminky.urs.cz/item/CS_URS_2025_01/183403112</t>
  </si>
  <si>
    <t>3</t>
  </si>
  <si>
    <t>183403151</t>
  </si>
  <si>
    <t>Obdělání půdy smykováním v rovině a svahu do 1:5</t>
  </si>
  <si>
    <t>843074873</t>
  </si>
  <si>
    <t>Obdělání půdy smykováním v rovině nebo na svahu do 1:5</t>
  </si>
  <si>
    <t>https://podminky.urs.cz/item/CS_URS_2025_01/183403151</t>
  </si>
  <si>
    <t>183403152</t>
  </si>
  <si>
    <t>Obdělání půdy vláčením v rovině a svahu do 1:5</t>
  </si>
  <si>
    <t>-452948495</t>
  </si>
  <si>
    <t>Obdělání půdy vláčením v rovině nebo na svahu do 1:5</t>
  </si>
  <si>
    <t>https://podminky.urs.cz/item/CS_URS_2025_01/183403152</t>
  </si>
  <si>
    <t>5</t>
  </si>
  <si>
    <t>183403213</t>
  </si>
  <si>
    <t>Obdělání půdy frézováním ve svahu přes 1:5 do 1:2</t>
  </si>
  <si>
    <t>2019099888</t>
  </si>
  <si>
    <t>Obdělání půdy frézováním na svahu přes 1:5 do 1:2</t>
  </si>
  <si>
    <t>https://podminky.urs.cz/item/CS_URS_2025_01/183403213</t>
  </si>
  <si>
    <t>VV</t>
  </si>
  <si>
    <t>"setí po výsadbě; bez mulčovaných ploch" 23979-390</t>
  </si>
  <si>
    <t>6</t>
  </si>
  <si>
    <t>181451121</t>
  </si>
  <si>
    <t>Založení lučního trávníku výsevem pl přes 1000 m2 v rovině a ve svahu do 1:5</t>
  </si>
  <si>
    <t>642254930</t>
  </si>
  <si>
    <t>Založení trávníku na půdě předem připravené plochy přes 1000 m2 výsevem včetně utažení lučního v rovině nebo na svahu do 1:5</t>
  </si>
  <si>
    <t>https://podminky.urs.cz/item/CS_URS_2025_01/181451121</t>
  </si>
  <si>
    <t>"část pozemku trávobylinný podrost" 3979-390</t>
  </si>
  <si>
    <t>"část pozemku květnatá louka" 2913</t>
  </si>
  <si>
    <t>Součet</t>
  </si>
  <si>
    <t>7</t>
  </si>
  <si>
    <t>M</t>
  </si>
  <si>
    <t>00572472</t>
  </si>
  <si>
    <t>osivo směs travní krajinná-rovinná</t>
  </si>
  <si>
    <t>kg</t>
  </si>
  <si>
    <t>8</t>
  </si>
  <si>
    <t>106000034</t>
  </si>
  <si>
    <t>"travní směs viz TZ" (3979-390)/100*2,5</t>
  </si>
  <si>
    <t>00572521_D</t>
  </si>
  <si>
    <t>osivo trávobylinná louka klasická</t>
  </si>
  <si>
    <t>-685641475</t>
  </si>
  <si>
    <t>"květnatá louka - viz TZ; 5-8g/m2" 8/1000*(2913)</t>
  </si>
  <si>
    <t>9</t>
  </si>
  <si>
    <t>111151231</t>
  </si>
  <si>
    <t>Pokosení trávníku lučního pl do 10000 m2 s odvozem do 20 km v rovině a svahu do 1:5</t>
  </si>
  <si>
    <t>449674506</t>
  </si>
  <si>
    <t>Pokosení trávníku při souvislé ploše přes 1000 do 10000 m2 lučního v rovině nebo svahu do 1:5</t>
  </si>
  <si>
    <t>https://podminky.urs.cz/item/CS_URS_2025_01/111151231</t>
  </si>
  <si>
    <t>10</t>
  </si>
  <si>
    <t>171201211_R.1</t>
  </si>
  <si>
    <t>Poplatek za uložení shrabku v kompostárně</t>
  </si>
  <si>
    <t>t</t>
  </si>
  <si>
    <t>1571265180</t>
  </si>
  <si>
    <t>(6892-390)/10000*15</t>
  </si>
  <si>
    <t>11</t>
  </si>
  <si>
    <t>185802113</t>
  </si>
  <si>
    <t>Hnojení půdy umělým hnojivem na široko v rovině a svahu do 1:5</t>
  </si>
  <si>
    <t>811220625</t>
  </si>
  <si>
    <t>Hnojení půdy nebo trávníku v rovině nebo na svahu do 1:5 umělým hnojivem na široko</t>
  </si>
  <si>
    <t>https://podminky.urs.cz/item/CS_URS_2025_01/185802113</t>
  </si>
  <si>
    <t>"použití u soliterních stromů a v ploše trojřad (mulčovaná plocha); plošně 100g/m2" (390)*0,0001</t>
  </si>
  <si>
    <t>251111110_R</t>
  </si>
  <si>
    <t>půdní kondicionér na bázi silkátových koloidů (aplikace půdního kondicionéru viz. TZ)</t>
  </si>
  <si>
    <t>388121378</t>
  </si>
  <si>
    <t>půdní kondicionér</t>
  </si>
  <si>
    <t>"půdní kondicionér 100g/m2 viz TZ" (390)*0,0001*1000</t>
  </si>
  <si>
    <t>13</t>
  </si>
  <si>
    <t>185802114</t>
  </si>
  <si>
    <t>Hnojení půdy umělým hnojivem k jednotlivým rostlinám v rovině a svahu do 1:5</t>
  </si>
  <si>
    <t>-220014311</t>
  </si>
  <si>
    <t>Hnojení půdy nebo trávníku v rovině nebo na svahu do 1:5 umělým hnojivem s rozdělením k jednotlivým rostlinám</t>
  </si>
  <si>
    <t>https://podminky.urs.cz/item/CS_URS_2025_01/185802114</t>
  </si>
  <si>
    <t>"50 dkg/ks nebo odpovídající množství tablet" (599)*50/1000000</t>
  </si>
  <si>
    <t>14</t>
  </si>
  <si>
    <t>25191155_R</t>
  </si>
  <si>
    <t>hnojivo průmyslové</t>
  </si>
  <si>
    <t>-19635772</t>
  </si>
  <si>
    <t>(599)*50/1000</t>
  </si>
  <si>
    <t>15</t>
  </si>
  <si>
    <t>183101114</t>
  </si>
  <si>
    <t>Hloubení jamek bez výměny půdy zeminy skupiny 1 až 4 obj přes 0,05 do 0,125 m3 v rovině a svahu do 1:5</t>
  </si>
  <si>
    <t>kus</t>
  </si>
  <si>
    <t>-1496779897</t>
  </si>
  <si>
    <t>Hloubení jamek pro vysazování rostlin v zemině skupiny 1 až 4 bez výměny půdy v rovině nebo na svahu do 1:5, objemu přes 0,05 do 0,125 m3</t>
  </si>
  <si>
    <t>https://podminky.urs.cz/item/CS_URS_2025_01/183101114</t>
  </si>
  <si>
    <t>"soliterní stromy" 39</t>
  </si>
  <si>
    <t>16</t>
  </si>
  <si>
    <t>184102113</t>
  </si>
  <si>
    <t>Výsadba dřeviny s balem D přes 0,3 do 0,4 m do jamky se zalitím v rovině a svahu do 1:5</t>
  </si>
  <si>
    <t>-725019309</t>
  </si>
  <si>
    <t>Výsadba dřeviny s balem do předem vyhloubené jamky se zalitím v rovině nebo na svahu do 1:5, při průměru balu přes 300 do 400 mm</t>
  </si>
  <si>
    <t>https://podminky.urs.cz/item/CS_URS_2025_01/184102113</t>
  </si>
  <si>
    <t>"stromy soliterní" 39</t>
  </si>
  <si>
    <t>17</t>
  </si>
  <si>
    <t>0265702_D</t>
  </si>
  <si>
    <t>Prunus domestica (švestka); VK</t>
  </si>
  <si>
    <t>1385100901</t>
  </si>
  <si>
    <t>"D slivoň švestka; Durancie" 21</t>
  </si>
  <si>
    <t>18</t>
  </si>
  <si>
    <t>0265609_D</t>
  </si>
  <si>
    <t>Pyrus communis (hrušeň obecná); VK</t>
  </si>
  <si>
    <t>-288522409</t>
  </si>
  <si>
    <t>"Pc hrušeň obecná; Clappova máslovka" 6</t>
  </si>
  <si>
    <t>"Pp hrušeň obecná; Pařížanka" 3</t>
  </si>
  <si>
    <t>19</t>
  </si>
  <si>
    <t>0265703_D</t>
  </si>
  <si>
    <t>Malus sp. (jabloň); VK</t>
  </si>
  <si>
    <t>1888959481</t>
  </si>
  <si>
    <t>"Mh Malinové hornokrajské" 6</t>
  </si>
  <si>
    <t>"Mp Panenské české" 3</t>
  </si>
  <si>
    <t>20</t>
  </si>
  <si>
    <t>184801121</t>
  </si>
  <si>
    <t>Ošetřování vysazených dřevin solitérních v rovině a svahu do 1:5</t>
  </si>
  <si>
    <t>-1403885525</t>
  </si>
  <si>
    <t>Ošetření vysazených dřevin solitérních v rovině nebo na svahu do 1:5</t>
  </si>
  <si>
    <t>https://podminky.urs.cz/item/CS_URS_2025_01/184801121</t>
  </si>
  <si>
    <t>"nátěr kmene proti korní spále, včetně dodání přípravku" 39</t>
  </si>
  <si>
    <t>184215133</t>
  </si>
  <si>
    <t>Ukotvení kmene dřevin v rovině nebo na svahu do 1:5 třemi kůly D do 0,1 m dl přes 2 do 3 m</t>
  </si>
  <si>
    <t>-1024484308</t>
  </si>
  <si>
    <t>Ukotvení dřeviny kůly v rovině nebo na svahu do 1:5 třemi kůly, délky přes 2 do 3 m</t>
  </si>
  <si>
    <t>https://podminky.urs.cz/item/CS_URS_2025_01/184215133</t>
  </si>
  <si>
    <t>"slouží jako kotvení, ale i jako základ ochranného pláště soliterní dřeviny" 39</t>
  </si>
  <si>
    <t>22</t>
  </si>
  <si>
    <t>60591253</t>
  </si>
  <si>
    <t>kůl vyvazovací dřevěný impregnovaný D 8cm dl 2m</t>
  </si>
  <si>
    <t>-1645408420</t>
  </si>
  <si>
    <t>3*39</t>
  </si>
  <si>
    <t>23</t>
  </si>
  <si>
    <t>184813121_R</t>
  </si>
  <si>
    <t>Ochrana dřevin před okusem mechanicky pletivem v rovině a svahu do 1:5</t>
  </si>
  <si>
    <t>CS ÚRS 2024 02</t>
  </si>
  <si>
    <t>-7766813</t>
  </si>
  <si>
    <t>Ochrana dřevin před okusem zvěří mechanicky v rovině nebo ve svahu do 1:5, pletivem, výšky do 2 m</t>
  </si>
  <si>
    <t>https://podminky.urs.cz/item/CS_URS_2024_02/184813121_R</t>
  </si>
  <si>
    <t>"ochranná konstrukce z pletiva a opory soliterní dřeviny ze tří kůlů spojených příčkami dole i nahoře; včetně potřebného materiálu" 39</t>
  </si>
  <si>
    <t>24</t>
  </si>
  <si>
    <t>183101113</t>
  </si>
  <si>
    <t>Hloubení jamek bez výměny půdy zeminy skupiny 1 až 4 obj přes 0,02 do 0,05 m3 v rovině a svahu do 1:5</t>
  </si>
  <si>
    <t>-1809138045</t>
  </si>
  <si>
    <t>Hloubení jamek pro vysazování rostlin v zemině skupiny 1 až 4 bez výměny půdy v rovině nebo na svahu do 1:5, objemu přes 0,02 do 0,05 m3</t>
  </si>
  <si>
    <t>https://podminky.urs.cz/item/CS_URS_2025_01/183101113</t>
  </si>
  <si>
    <t>"Stromy (ne soliterní), keře" 60+30+360+110</t>
  </si>
  <si>
    <t>25</t>
  </si>
  <si>
    <t>184102110</t>
  </si>
  <si>
    <t>Výsadba dřeviny s balem D do 0,1 m do jamky se zalitím v rovině a svahu do 1:5</t>
  </si>
  <si>
    <t>-1158761877</t>
  </si>
  <si>
    <t>Výsadba dřeviny s balem do předem vyhloubené jamky se zalitím v rovině nebo na svahu do 1:5, při průměru balu do 100 mm</t>
  </si>
  <si>
    <t>https://podminky.urs.cz/item/CS_URS_2025_01/184102110</t>
  </si>
  <si>
    <t>"keře podsadbové a keře výplňové" 360+110</t>
  </si>
  <si>
    <t>26</t>
  </si>
  <si>
    <t>184102111</t>
  </si>
  <si>
    <t>Výsadba dřeviny s balem D přes 0,1 do 0,2 m do jamky se zalitím v rovině a svahu do 1:5</t>
  </si>
  <si>
    <t>-882266510</t>
  </si>
  <si>
    <t>Výsadba dřeviny s balem do předem vyhloubené jamky se zalitím v rovině nebo na svahu do 1:5, při průměru balu přes 100 do 200 mm</t>
  </si>
  <si>
    <t>https://podminky.urs.cz/item/CS_URS_2025_01/184102111</t>
  </si>
  <si>
    <t>"stromy listnaté do skupin; keře a stromovité keře" 60+30</t>
  </si>
  <si>
    <t>27</t>
  </si>
  <si>
    <t>0265300_D</t>
  </si>
  <si>
    <t>Acer platanoides (javor mléč); 125-150 cm; KK</t>
  </si>
  <si>
    <t>233270631</t>
  </si>
  <si>
    <t>28</t>
  </si>
  <si>
    <t>0265301_D</t>
  </si>
  <si>
    <t>Carpinus betulus (habr obecný); 125-150 cm; KK</t>
  </si>
  <si>
    <t>712816786</t>
  </si>
  <si>
    <t>29</t>
  </si>
  <si>
    <t>0265302_D</t>
  </si>
  <si>
    <t>Prunus avium (třešeň ptačí); 125-150 cm; KK</t>
  </si>
  <si>
    <t>43557729</t>
  </si>
  <si>
    <t>30</t>
  </si>
  <si>
    <t>0265303_D</t>
  </si>
  <si>
    <t>Quercus petraea (dub zimní); 125-150 cm; KK</t>
  </si>
  <si>
    <t>-2067436025</t>
  </si>
  <si>
    <t>31</t>
  </si>
  <si>
    <t>0265304_D</t>
  </si>
  <si>
    <t>Sorbus torminalis (jeřáb břek); 125-150 cm; KK</t>
  </si>
  <si>
    <t>-1208447216</t>
  </si>
  <si>
    <t>32</t>
  </si>
  <si>
    <t>0265306_D</t>
  </si>
  <si>
    <t>Tilia cordata (lípa malolistá); 125-150 cm; KK</t>
  </si>
  <si>
    <t>706045951</t>
  </si>
  <si>
    <t>33</t>
  </si>
  <si>
    <t>0265320_D</t>
  </si>
  <si>
    <t>Acer campestre (javor babyka); 125-150 cm; KK</t>
  </si>
  <si>
    <t>-463911323</t>
  </si>
  <si>
    <t>34</t>
  </si>
  <si>
    <t>0265322_D</t>
  </si>
  <si>
    <t>Crateagus monogyna (hloh jednosemenný); 125-150 cm; KK</t>
  </si>
  <si>
    <t>-158564075</t>
  </si>
  <si>
    <t>35</t>
  </si>
  <si>
    <t>0265324_D</t>
  </si>
  <si>
    <t>Rhamnus cathartica (řeštlák počistivý); 125-150 cm; KK</t>
  </si>
  <si>
    <t>1525149499</t>
  </si>
  <si>
    <t>36</t>
  </si>
  <si>
    <t>0265161_D</t>
  </si>
  <si>
    <t>Cornus sanguinea (svída obecná); 40-60 cm; KK</t>
  </si>
  <si>
    <t>-2057587720</t>
  </si>
  <si>
    <t>37</t>
  </si>
  <si>
    <t>0265163_D</t>
  </si>
  <si>
    <t>Lonicera xylosteum (zimolez obecný); 40-60 cm; KK</t>
  </si>
  <si>
    <t>911489442</t>
  </si>
  <si>
    <t>38</t>
  </si>
  <si>
    <t>0265162_D</t>
  </si>
  <si>
    <t>Ligustrum vulgare (ptačí zob); 40-60 cm; KK</t>
  </si>
  <si>
    <t>1184008397</t>
  </si>
  <si>
    <t>39</t>
  </si>
  <si>
    <t>0265164_D</t>
  </si>
  <si>
    <t>Prunus spinosa (trnka obecná); 40-60 cm; KK</t>
  </si>
  <si>
    <t>1427017708</t>
  </si>
  <si>
    <t>40</t>
  </si>
  <si>
    <t>0265165_D</t>
  </si>
  <si>
    <t>Rosa canina (růže šípková); 40-60 cm; KK</t>
  </si>
  <si>
    <t>-732558786</t>
  </si>
  <si>
    <t>41</t>
  </si>
  <si>
    <t>0265166_D</t>
  </si>
  <si>
    <t>Corylus avellana (líska obecná); 40-60 cm; KK</t>
  </si>
  <si>
    <t>-847036299</t>
  </si>
  <si>
    <t>42</t>
  </si>
  <si>
    <t>0265172_D</t>
  </si>
  <si>
    <t>Euonymus europaeus (brslen evropský); 40-60 cm; KK</t>
  </si>
  <si>
    <t>812874838</t>
  </si>
  <si>
    <t>43</t>
  </si>
  <si>
    <t>0265169_D</t>
  </si>
  <si>
    <t>Viburnum opulus (kalina obecná); 40-60 cm; KK</t>
  </si>
  <si>
    <t>2107154129</t>
  </si>
  <si>
    <t>44</t>
  </si>
  <si>
    <t>184215112</t>
  </si>
  <si>
    <t>Ukotvení kmene dřevin v rovině nebo na svahu do 1:5 jedním kůlem D do 0,1 m dl přes 1 do 2 m</t>
  </si>
  <si>
    <t>-1899730222</t>
  </si>
  <si>
    <t>Ukotvení dřeviny kůly v rovině nebo na svahu do 1:5 jedním kůlem, délky přes 1 do 2 m</t>
  </si>
  <si>
    <t>https://podminky.urs.cz/item/CS_URS_2025_01/184215112</t>
  </si>
  <si>
    <t>"jen stromy a stromovité keře do skupin"60+30</t>
  </si>
  <si>
    <t>45</t>
  </si>
  <si>
    <t>60591253_d</t>
  </si>
  <si>
    <t>kůl vyvazovací dřevěný impregnovaný D 8cm dl 1,5m</t>
  </si>
  <si>
    <t>CS ÚRS 2022 02</t>
  </si>
  <si>
    <t>-190668813</t>
  </si>
  <si>
    <t>kůl vyvazovací dřevěný impregnovaný D 6cm dl 1,5m</t>
  </si>
  <si>
    <t>"lze použít i hranol odpovédající délky - kůl má především funkci signalizační viz TZ"</t>
  </si>
  <si>
    <t>"jen stromy a stromovité keře do skupin" 60+30</t>
  </si>
  <si>
    <t>46</t>
  </si>
  <si>
    <t>184813121</t>
  </si>
  <si>
    <t>Ochrana dřevin před okusem ručně pletivem v rovině a svahu do 1:5</t>
  </si>
  <si>
    <t>-1781967659</t>
  </si>
  <si>
    <t>Ochrana dřevin před okusem zvěří ručně v rovině nebo ve svahu do 1:5, pletivem, výšky do 2 m</t>
  </si>
  <si>
    <t>https://podminky.urs.cz/item/CS_URS_2025_01/184813121</t>
  </si>
  <si>
    <t>47</t>
  </si>
  <si>
    <t>184813133</t>
  </si>
  <si>
    <t>Ochrana listnatých dřevin do 70 cm před okusem chemickým nátěrem v rovině a svahu do 1:5</t>
  </si>
  <si>
    <t>100 kus</t>
  </si>
  <si>
    <t>-1685067394</t>
  </si>
  <si>
    <t>Ochrana dřevin před okusem zvěří chemicky nátěrem, v rovině nebo ve svahu do 1:5 listnatých, výšky do 70 cm</t>
  </si>
  <si>
    <t>https://podminky.urs.cz/item/CS_URS_2025_01/184813133</t>
  </si>
  <si>
    <t>(360+110)/100</t>
  </si>
  <si>
    <t>48</t>
  </si>
  <si>
    <t>184813134</t>
  </si>
  <si>
    <t>Ochrana listnatých dřevin přes 70 cm před okusem chemickým nátěrem v rovině a svahu do 1:5</t>
  </si>
  <si>
    <t>-436654508</t>
  </si>
  <si>
    <t>Ochrana dřevin před okusem zvěří chemicky nátěrem, v rovině nebo ve svahu do 1:5 listnatých, výšky přes 70 cm</t>
  </si>
  <si>
    <t>https://podminky.urs.cz/item/CS_URS_2025_01/184813134</t>
  </si>
  <si>
    <t>(60+30)/100</t>
  </si>
  <si>
    <t>49</t>
  </si>
  <si>
    <t>184911421</t>
  </si>
  <si>
    <t>Mulčování rostlin kůrou tl do 0,1 m v rovině a svahu do 1:5</t>
  </si>
  <si>
    <t>-1220709477</t>
  </si>
  <si>
    <t>Mulčování vysazených rostlin mulčovací kůrou, tl. do 100 mm v rovině nebo na svahu do 1:5</t>
  </si>
  <si>
    <t>https://podminky.urs.cz/item/CS_URS_2025_01/184911421</t>
  </si>
  <si>
    <t>50</t>
  </si>
  <si>
    <t>103911001_R</t>
  </si>
  <si>
    <t>štěpka mulčovací VL</t>
  </si>
  <si>
    <t>m3</t>
  </si>
  <si>
    <t>1866959954</t>
  </si>
  <si>
    <t xml:space="preserve">štěpka mulčovací VL </t>
  </si>
  <si>
    <t>390/10</t>
  </si>
  <si>
    <t>51</t>
  </si>
  <si>
    <t>185804312</t>
  </si>
  <si>
    <t>Zalití rostlin vodou plocha přes 20 m2</t>
  </si>
  <si>
    <t>-581029021</t>
  </si>
  <si>
    <t>Zalití rostlin vodou plochy záhonů jednotlivě přes 20 m2</t>
  </si>
  <si>
    <t>https://podminky.urs.cz/item/CS_URS_2025_01/185804312</t>
  </si>
  <si>
    <t>"soliterní stromy 30l, stromy 15l a keře 5l (2x)" (39*0,03+(60+30)*0,015+(360+110)*0,005)*2</t>
  </si>
  <si>
    <t>52</t>
  </si>
  <si>
    <t>185851121</t>
  </si>
  <si>
    <t>Dovoz vody pro zálivku rostlin za vzdálenost do 1000 m</t>
  </si>
  <si>
    <t>589743415</t>
  </si>
  <si>
    <t>Dovoz vody pro zálivku rostlin na vzdálenost do 1000 m</t>
  </si>
  <si>
    <t>https://podminky.urs.cz/item/CS_URS_2025_01/185851121</t>
  </si>
  <si>
    <t>53</t>
  </si>
  <si>
    <t>185851129</t>
  </si>
  <si>
    <t>Příplatek k dovozu vody pro zálivku rostlin do 1000 m ZKD 1000 m</t>
  </si>
  <si>
    <t>-513069250</t>
  </si>
  <si>
    <t>Dovoz vody pro zálivku rostlin Příplatek k ceně za každých dalších i započatých 1000 m</t>
  </si>
  <si>
    <t>https://podminky.urs.cz/item/CS_URS_2025_01/185851129</t>
  </si>
  <si>
    <t>"+ 3km" 3*9,74</t>
  </si>
  <si>
    <t>54</t>
  </si>
  <si>
    <t>348951250_R</t>
  </si>
  <si>
    <t>Oplocení kultur v 1,6 m s drátěným pletivem</t>
  </si>
  <si>
    <t>m</t>
  </si>
  <si>
    <t>-1983666232</t>
  </si>
  <si>
    <t>Osazení oplocení lesních kultur včetně dřevěných kůlů průměru do 120 mm, v osové vzdálenosti 3 m (kůly hoblované, nebo štípaná z tvrdého dřeva) v oplocení výšky 1,6 m s drátěným pletivem</t>
  </si>
  <si>
    <t>"hoblované kůly lze nahradit štípanými kůly z tvrdého dřeva (akát, dub), lesnické pletivo výšky 1,6 m" 250</t>
  </si>
  <si>
    <t>55</t>
  </si>
  <si>
    <t>348952262</t>
  </si>
  <si>
    <t>Osazení vrat z plotových tyček výšky do 1,5 m plochy do 10 m2</t>
  </si>
  <si>
    <t>-1546326363</t>
  </si>
  <si>
    <t>Osazení oplocení lesních kultur vrata z plotových tyček výšky do 1,5 m plochy přes 2 do 10 m2</t>
  </si>
  <si>
    <t>https://podminky.urs.cz/item/CS_URS_2025_01/348952262</t>
  </si>
  <si>
    <t>"1ks bran šířky cca 4m" 4*2</t>
  </si>
  <si>
    <t>56</t>
  </si>
  <si>
    <t>R konstrukce</t>
  </si>
  <si>
    <t>Přelez tvaru "A" z dřevěných kuláčů přes oplocenku u každé brány v 1,6 m; zřízení, včetně materiálu</t>
  </si>
  <si>
    <t>ks</t>
  </si>
  <si>
    <t>1658470871</t>
  </si>
  <si>
    <t>57</t>
  </si>
  <si>
    <t>R konstrukce 02</t>
  </si>
  <si>
    <t>Berlička; odsedávka pro drace ve tvaru T, min. 2 m nad zemí, příčka 30 cm</t>
  </si>
  <si>
    <t>1000672605</t>
  </si>
  <si>
    <t>"osazení včetně materiálu viz TZ" 2</t>
  </si>
  <si>
    <t>58</t>
  </si>
  <si>
    <t>998231311</t>
  </si>
  <si>
    <t>Přesun hmot pro sadovnické a krajinářské úpravy vodorovně do 5000 m</t>
  </si>
  <si>
    <t>1363981724</t>
  </si>
  <si>
    <t>Přesun hmot pro sadovnické a krajinářské úpravy strojně dopravní vzdálenost do 5000 m</t>
  </si>
  <si>
    <t>https://podminky.urs.cz/item/CS_URS_2025_01/998231311</t>
  </si>
  <si>
    <t>Soupis:</t>
  </si>
  <si>
    <t>SO-801b1 - 1. rok pěstební péče</t>
  </si>
  <si>
    <t>184851256</t>
  </si>
  <si>
    <t>Strojní ožínání sazenic celoplošné sklon do 1:5 střední viditelnost a v buřeně od 30 do 60 cm</t>
  </si>
  <si>
    <t>ha</t>
  </si>
  <si>
    <t>-1343767346</t>
  </si>
  <si>
    <t>Strojní ožínání sazenic celoplošné sklon do 1:5 při viditelnosti střední, výšky od 30 do 60 cm</t>
  </si>
  <si>
    <t>https://podminky.urs.cz/item/CS_URS_2025_01/184851256</t>
  </si>
  <si>
    <t>"ožínání, případně kosení, plošných výsadeb v oplocenkách (včetně okrajů vně plotu)+ okolí soliter 3x ročně" (3979)*3*0,0001</t>
  </si>
  <si>
    <t>-1644042464</t>
  </si>
  <si>
    <t>"3x ročně" (2913)*3</t>
  </si>
  <si>
    <t>171201211_D</t>
  </si>
  <si>
    <t>-1527928262</t>
  </si>
  <si>
    <t>"plocha louky" ((2913)*3)/10000*15</t>
  </si>
  <si>
    <t>185804214</t>
  </si>
  <si>
    <t>Vypletí záhonu dřevin ve skupinách s naložením a odvozem odpadu do 20 km v rovině a svahu do 1:5</t>
  </si>
  <si>
    <t>42099689</t>
  </si>
  <si>
    <t>Vypletí v rovině nebo na svahu do 1:5 dřevin ve skupinách</t>
  </si>
  <si>
    <t>https://podminky.urs.cz/item/CS_URS_2025_01/185804214</t>
  </si>
  <si>
    <t>"mulčovaná plocha" 390</t>
  </si>
  <si>
    <t>184911111</t>
  </si>
  <si>
    <t>Znovuuvázání dřeviny ke kůlům</t>
  </si>
  <si>
    <t>1787508038</t>
  </si>
  <si>
    <t>Znovuuvázání dřeviny jedním úvazkem ke stávajícímu kůlu</t>
  </si>
  <si>
    <t>https://podminky.urs.cz/item/CS_URS_2025_01/184911111</t>
  </si>
  <si>
    <t>"včetně kontroly kotvení; včetně kontroly oplocenek; včetně drobných oprav"</t>
  </si>
  <si>
    <t>"1x ročně" 39+60+30</t>
  </si>
  <si>
    <t>184808211</t>
  </si>
  <si>
    <t>Ochrana sazenic proti škodám zvěří nátěrem nebo postřikem</t>
  </si>
  <si>
    <t>-626918751</t>
  </si>
  <si>
    <t>Ochrana sazenic proti škodám zvěří nátěrem nebo postřikem ochranným prostředkem</t>
  </si>
  <si>
    <t>https://podminky.urs.cz/item/CS_URS_2025_01/184808211</t>
  </si>
  <si>
    <t>"1x ročně" 60+30+360+110</t>
  </si>
  <si>
    <t>2129837074</t>
  </si>
  <si>
    <t>"soliterní stromy 30l, stromy 15l a keře 5l (10x)" (39*0,03+(60+30)*0,015+(360+110)*0,005)*10</t>
  </si>
  <si>
    <t>-2076251654</t>
  </si>
  <si>
    <t>310729896</t>
  </si>
  <si>
    <t>"+ 3km" 3*48,7</t>
  </si>
  <si>
    <t>SO-801b2 - 2. rok pěstební péče</t>
  </si>
  <si>
    <t>-2101882749</t>
  </si>
  <si>
    <t>"ožínání, případně kosení, plošných výsadeb v oplocenkách (včetně okrajů vně plotu)+ okolí soliter 2x ročně" (3979)*2*0,0001</t>
  </si>
  <si>
    <t>2093380629</t>
  </si>
  <si>
    <t>"2x ročně" (2913)*2</t>
  </si>
  <si>
    <t>-871310015</t>
  </si>
  <si>
    <t>"plocha louky" ((2913)*2)/10000*15</t>
  </si>
  <si>
    <t>-649942983</t>
  </si>
  <si>
    <t>-1924596198</t>
  </si>
  <si>
    <t>1736140526</t>
  </si>
  <si>
    <t>"soliterní stromy 30l, stromy 15l a keře 5l (6x)" (39*0,03+(60+30)*0,015+(360+110)*0,005)*6</t>
  </si>
  <si>
    <t>-1758975899</t>
  </si>
  <si>
    <t>612188276</t>
  </si>
  <si>
    <t>"+ 3km" 3*29,22</t>
  </si>
  <si>
    <t>SO-801b3 - 3. rok pěstební péče</t>
  </si>
  <si>
    <t>-2092781691</t>
  </si>
  <si>
    <t>-567943914</t>
  </si>
  <si>
    <t>-504916829</t>
  </si>
  <si>
    <t>350064178</t>
  </si>
  <si>
    <t>-966507556</t>
  </si>
  <si>
    <t>-1362844496</t>
  </si>
  <si>
    <t>-311683342</t>
  </si>
  <si>
    <t>935751349</t>
  </si>
  <si>
    <t>184806111</t>
  </si>
  <si>
    <t>Řez stromů netrnitých průklestem D koruny do 2 m</t>
  </si>
  <si>
    <t>-2129657204</t>
  </si>
  <si>
    <t>Řez stromů, keřů nebo růží průklestem stromů netrnitých, o průměru koruny do 2 m</t>
  </si>
  <si>
    <t>https://podminky.urs.cz/item/CS_URS_2025_01/184806111</t>
  </si>
  <si>
    <t>"stromy podle potřeby" 39+((60)*0,4)</t>
  </si>
  <si>
    <t>VRN - Vedlejší rozpočtové náklady</t>
  </si>
  <si>
    <t>012002000</t>
  </si>
  <si>
    <t>Geodetické práce</t>
  </si>
  <si>
    <t>soubor</t>
  </si>
  <si>
    <t>1024</t>
  </si>
  <si>
    <t>1956029065</t>
  </si>
  <si>
    <t>https://podminky.urs.cz/item/CS_URS_2025_01/012002000</t>
  </si>
  <si>
    <t>"vytyčení pozemku před výsadbou; vytyčení stavby; vytyčení inženýrských sítí" 1</t>
  </si>
  <si>
    <t>011002000</t>
  </si>
  <si>
    <t>Průzkumné práce</t>
  </si>
  <si>
    <t>2068692376</t>
  </si>
  <si>
    <t>https://podminky.urs.cz/item/CS_URS_2025_01/011002000</t>
  </si>
  <si>
    <t>"Náklady na přezkoumání podkladů objednatele o stavu inženýrských sítí"</t>
  </si>
  <si>
    <t>"na staveništi nebo plochách dotčených stavbou i mimo území staveniště, kontrola"</t>
  </si>
  <si>
    <t>"a vytyčení jejich skutečné trasy a provedení ochranných opatření pro"</t>
  </si>
  <si>
    <t>"zabezpečení stávajících inženýrských sítí (např. chráničky, panely apod.)" 1</t>
  </si>
  <si>
    <t>091504000</t>
  </si>
  <si>
    <t>Náklady související s publikační činností</t>
  </si>
  <si>
    <t>1287903100</t>
  </si>
  <si>
    <t>https://podminky.urs.cz/item/CS_URS_2025_01/091504000</t>
  </si>
  <si>
    <t>"informační cedule trvalá (způsob financování) dle zadání"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</si>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</sst>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3511" TargetMode="External" /><Relationship Id="rId2" Type="http://schemas.openxmlformats.org/officeDocument/2006/relationships/hyperlink" Target="https://podminky.urs.cz/item/CS_URS_2025_01/183403112" TargetMode="External" /><Relationship Id="rId3" Type="http://schemas.openxmlformats.org/officeDocument/2006/relationships/hyperlink" Target="https://podminky.urs.cz/item/CS_URS_2025_01/183403151" TargetMode="External" /><Relationship Id="rId4" Type="http://schemas.openxmlformats.org/officeDocument/2006/relationships/hyperlink" Target="https://podminky.urs.cz/item/CS_URS_2025_01/183403152" TargetMode="External" /><Relationship Id="rId5" Type="http://schemas.openxmlformats.org/officeDocument/2006/relationships/hyperlink" Target="https://podminky.urs.cz/item/CS_URS_2025_01/183403213" TargetMode="External" /><Relationship Id="rId6" Type="http://schemas.openxmlformats.org/officeDocument/2006/relationships/hyperlink" Target="https://podminky.urs.cz/item/CS_URS_2025_01/181451121" TargetMode="External" /><Relationship Id="rId7" Type="http://schemas.openxmlformats.org/officeDocument/2006/relationships/hyperlink" Target="https://podminky.urs.cz/item/CS_URS_2025_01/111151231" TargetMode="External" /><Relationship Id="rId8" Type="http://schemas.openxmlformats.org/officeDocument/2006/relationships/hyperlink" Target="https://podminky.urs.cz/item/CS_URS_2025_01/185802113" TargetMode="External" /><Relationship Id="rId9" Type="http://schemas.openxmlformats.org/officeDocument/2006/relationships/hyperlink" Target="https://podminky.urs.cz/item/CS_URS_2025_01/185802114" TargetMode="External" /><Relationship Id="rId10" Type="http://schemas.openxmlformats.org/officeDocument/2006/relationships/hyperlink" Target="https://podminky.urs.cz/item/CS_URS_2025_01/183101114" TargetMode="External" /><Relationship Id="rId11" Type="http://schemas.openxmlformats.org/officeDocument/2006/relationships/hyperlink" Target="https://podminky.urs.cz/item/CS_URS_2025_01/184102113" TargetMode="External" /><Relationship Id="rId12" Type="http://schemas.openxmlformats.org/officeDocument/2006/relationships/hyperlink" Target="https://podminky.urs.cz/item/CS_URS_2025_01/184801121" TargetMode="External" /><Relationship Id="rId13" Type="http://schemas.openxmlformats.org/officeDocument/2006/relationships/hyperlink" Target="https://podminky.urs.cz/item/CS_URS_2025_01/184215133" TargetMode="External" /><Relationship Id="rId14" Type="http://schemas.openxmlformats.org/officeDocument/2006/relationships/hyperlink" Target="https://podminky.urs.cz/item/CS_URS_2024_02/184813121_R" TargetMode="External" /><Relationship Id="rId15" Type="http://schemas.openxmlformats.org/officeDocument/2006/relationships/hyperlink" Target="https://podminky.urs.cz/item/CS_URS_2025_01/183101113" TargetMode="External" /><Relationship Id="rId16" Type="http://schemas.openxmlformats.org/officeDocument/2006/relationships/hyperlink" Target="https://podminky.urs.cz/item/CS_URS_2025_01/184102110" TargetMode="External" /><Relationship Id="rId17" Type="http://schemas.openxmlformats.org/officeDocument/2006/relationships/hyperlink" Target="https://podminky.urs.cz/item/CS_URS_2025_01/184102111" TargetMode="External" /><Relationship Id="rId18" Type="http://schemas.openxmlformats.org/officeDocument/2006/relationships/hyperlink" Target="https://podminky.urs.cz/item/CS_URS_2025_01/184215112" TargetMode="External" /><Relationship Id="rId19" Type="http://schemas.openxmlformats.org/officeDocument/2006/relationships/hyperlink" Target="https://podminky.urs.cz/item/CS_URS_2025_01/184813121" TargetMode="External" /><Relationship Id="rId20" Type="http://schemas.openxmlformats.org/officeDocument/2006/relationships/hyperlink" Target="https://podminky.urs.cz/item/CS_URS_2025_01/184813133" TargetMode="External" /><Relationship Id="rId21" Type="http://schemas.openxmlformats.org/officeDocument/2006/relationships/hyperlink" Target="https://podminky.urs.cz/item/CS_URS_2025_01/184813134" TargetMode="External" /><Relationship Id="rId22" Type="http://schemas.openxmlformats.org/officeDocument/2006/relationships/hyperlink" Target="https://podminky.urs.cz/item/CS_URS_2025_01/184911421" TargetMode="External" /><Relationship Id="rId23" Type="http://schemas.openxmlformats.org/officeDocument/2006/relationships/hyperlink" Target="https://podminky.urs.cz/item/CS_URS_2025_01/185804312" TargetMode="External" /><Relationship Id="rId24" Type="http://schemas.openxmlformats.org/officeDocument/2006/relationships/hyperlink" Target="https://podminky.urs.cz/item/CS_URS_2025_01/185851121" TargetMode="External" /><Relationship Id="rId25" Type="http://schemas.openxmlformats.org/officeDocument/2006/relationships/hyperlink" Target="https://podminky.urs.cz/item/CS_URS_2025_01/185851129" TargetMode="External" /><Relationship Id="rId26" Type="http://schemas.openxmlformats.org/officeDocument/2006/relationships/hyperlink" Target="https://podminky.urs.cz/item/CS_URS_2025_01/348952262" TargetMode="External" /><Relationship Id="rId27" Type="http://schemas.openxmlformats.org/officeDocument/2006/relationships/hyperlink" Target="https://podminky.urs.cz/item/CS_URS_2025_01/99823131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5804214" TargetMode="External" /><Relationship Id="rId4" Type="http://schemas.openxmlformats.org/officeDocument/2006/relationships/hyperlink" Target="https://podminky.urs.cz/item/CS_URS_2025_01/184911111" TargetMode="External" /><Relationship Id="rId5" Type="http://schemas.openxmlformats.org/officeDocument/2006/relationships/hyperlink" Target="https://podminky.urs.cz/item/CS_URS_2025_01/184808211" TargetMode="External" /><Relationship Id="rId6" Type="http://schemas.openxmlformats.org/officeDocument/2006/relationships/hyperlink" Target="https://podminky.urs.cz/item/CS_URS_2025_01/185804312" TargetMode="External" /><Relationship Id="rId7" Type="http://schemas.openxmlformats.org/officeDocument/2006/relationships/hyperlink" Target="https://podminky.urs.cz/item/CS_URS_2025_01/185851121" TargetMode="External" /><Relationship Id="rId8" Type="http://schemas.openxmlformats.org/officeDocument/2006/relationships/hyperlink" Target="https://podminky.urs.cz/item/CS_URS_2025_01/185851129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hyperlink" Target="https://podminky.urs.cz/item/CS_URS_2025_01/184806111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1002000" TargetMode="External" /><Relationship Id="rId3" Type="http://schemas.openxmlformats.org/officeDocument/2006/relationships/hyperlink" Target="https://podminky.urs.cz/item/CS_URS_2025_01/091504000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101-3403-24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PD Ohaře (SO-801b LV502)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k.ú. Ohaře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24. 1. 2025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ČR-Státní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AGROPROJEKT PSO s.r.o.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AGROPROJEKT PSO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ROUND(AG55+AG60,2)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ROUND(AS55+AS60,2)</f>
        <v>0</v>
      </c>
      <c r="AT54" s="105">
        <f>ROUND(SUM(AV54:AW54),2)</f>
        <v>0</v>
      </c>
      <c r="AU54" s="106">
        <f>ROUND(AU55+AU60,5)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ROUND(AZ55+AZ60,2)</f>
        <v>0</v>
      </c>
      <c r="BA54" s="105">
        <f>ROUND(BA55+BA60,2)</f>
        <v>0</v>
      </c>
      <c r="BB54" s="105">
        <f>ROUND(BB55+BB60,2)</f>
        <v>0</v>
      </c>
      <c r="BC54" s="105">
        <f>ROUND(BC55+BC60,2)</f>
        <v>0</v>
      </c>
      <c r="BD54" s="107">
        <f>ROUND(BD55+BD60,2)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24.75" customHeight="1">
      <c r="A55" s="7"/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E55" s="7"/>
      <c r="BS55" s="122" t="s">
        <v>70</v>
      </c>
      <c r="BT55" s="122" t="s">
        <v>78</v>
      </c>
      <c r="BV55" s="122" t="s">
        <v>73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75</v>
      </c>
      <c r="F56" s="125"/>
      <c r="G56" s="125"/>
      <c r="H56" s="125"/>
      <c r="I56" s="125"/>
      <c r="J56" s="124"/>
      <c r="K56" s="125" t="s">
        <v>76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'SO-801b - Biocentrum LBC5'!J30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82</v>
      </c>
      <c r="AR56" s="64"/>
      <c r="AS56" s="128">
        <v>0</v>
      </c>
      <c r="AT56" s="129">
        <f>ROUND(SUM(AV56:AW56),2)</f>
        <v>0</v>
      </c>
      <c r="AU56" s="130">
        <f>'SO-801b - Biocentrum LBC5'!P79</f>
        <v>0</v>
      </c>
      <c r="AV56" s="129">
        <f>'SO-801b - Biocentrum LBC5'!J33</f>
        <v>0</v>
      </c>
      <c r="AW56" s="129">
        <f>'SO-801b - Biocentrum LBC5'!J34</f>
        <v>0</v>
      </c>
      <c r="AX56" s="129">
        <f>'SO-801b - Biocentrum LBC5'!J35</f>
        <v>0</v>
      </c>
      <c r="AY56" s="129">
        <f>'SO-801b - Biocentrum LBC5'!J36</f>
        <v>0</v>
      </c>
      <c r="AZ56" s="129">
        <f>'SO-801b - Biocentrum LBC5'!F33</f>
        <v>0</v>
      </c>
      <c r="BA56" s="129">
        <f>'SO-801b - Biocentrum LBC5'!F34</f>
        <v>0</v>
      </c>
      <c r="BB56" s="129">
        <f>'SO-801b - Biocentrum LBC5'!F35</f>
        <v>0</v>
      </c>
      <c r="BC56" s="129">
        <f>'SO-801b - Biocentrum LBC5'!F36</f>
        <v>0</v>
      </c>
      <c r="BD56" s="131">
        <f>'SO-801b - Biocentrum LBC5'!F37</f>
        <v>0</v>
      </c>
      <c r="BE56" s="4"/>
      <c r="BT56" s="132" t="s">
        <v>80</v>
      </c>
      <c r="BU56" s="132" t="s">
        <v>83</v>
      </c>
      <c r="BV56" s="132" t="s">
        <v>73</v>
      </c>
      <c r="BW56" s="132" t="s">
        <v>79</v>
      </c>
      <c r="BX56" s="132" t="s">
        <v>5</v>
      </c>
      <c r="CL56" s="132" t="s">
        <v>19</v>
      </c>
      <c r="CM56" s="132" t="s">
        <v>80</v>
      </c>
    </row>
    <row r="57" s="4" customFormat="1" ht="23.25" customHeight="1">
      <c r="A57" s="123" t="s">
        <v>81</v>
      </c>
      <c r="B57" s="62"/>
      <c r="C57" s="124"/>
      <c r="D57" s="124"/>
      <c r="E57" s="125" t="s">
        <v>84</v>
      </c>
      <c r="F57" s="125"/>
      <c r="G57" s="125"/>
      <c r="H57" s="125"/>
      <c r="I57" s="125"/>
      <c r="J57" s="124"/>
      <c r="K57" s="125" t="s">
        <v>85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'SO-801b1 - 1. rok pěstebn...'!J32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82</v>
      </c>
      <c r="AR57" s="64"/>
      <c r="AS57" s="128">
        <v>0</v>
      </c>
      <c r="AT57" s="129">
        <f>ROUND(SUM(AV57:AW57),2)</f>
        <v>0</v>
      </c>
      <c r="AU57" s="130">
        <f>'SO-801b1 - 1. rok pěstebn...'!P85</f>
        <v>0</v>
      </c>
      <c r="AV57" s="129">
        <f>'SO-801b1 - 1. rok pěstebn...'!J35</f>
        <v>0</v>
      </c>
      <c r="AW57" s="129">
        <f>'SO-801b1 - 1. rok pěstebn...'!J36</f>
        <v>0</v>
      </c>
      <c r="AX57" s="129">
        <f>'SO-801b1 - 1. rok pěstebn...'!J37</f>
        <v>0</v>
      </c>
      <c r="AY57" s="129">
        <f>'SO-801b1 - 1. rok pěstebn...'!J38</f>
        <v>0</v>
      </c>
      <c r="AZ57" s="129">
        <f>'SO-801b1 - 1. rok pěstebn...'!F35</f>
        <v>0</v>
      </c>
      <c r="BA57" s="129">
        <f>'SO-801b1 - 1. rok pěstebn...'!F36</f>
        <v>0</v>
      </c>
      <c r="BB57" s="129">
        <f>'SO-801b1 - 1. rok pěstebn...'!F37</f>
        <v>0</v>
      </c>
      <c r="BC57" s="129">
        <f>'SO-801b1 - 1. rok pěstebn...'!F38</f>
        <v>0</v>
      </c>
      <c r="BD57" s="131">
        <f>'SO-801b1 - 1. rok pěstebn...'!F39</f>
        <v>0</v>
      </c>
      <c r="BE57" s="4"/>
      <c r="BT57" s="132" t="s">
        <v>80</v>
      </c>
      <c r="BV57" s="132" t="s">
        <v>73</v>
      </c>
      <c r="BW57" s="132" t="s">
        <v>86</v>
      </c>
      <c r="BX57" s="132" t="s">
        <v>79</v>
      </c>
      <c r="CL57" s="132" t="s">
        <v>87</v>
      </c>
    </row>
    <row r="58" s="4" customFormat="1" ht="23.25" customHeight="1">
      <c r="A58" s="123" t="s">
        <v>81</v>
      </c>
      <c r="B58" s="62"/>
      <c r="C58" s="124"/>
      <c r="D58" s="124"/>
      <c r="E58" s="125" t="s">
        <v>88</v>
      </c>
      <c r="F58" s="125"/>
      <c r="G58" s="125"/>
      <c r="H58" s="125"/>
      <c r="I58" s="125"/>
      <c r="J58" s="124"/>
      <c r="K58" s="125" t="s">
        <v>89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'SO-801b2 - 2. rok pěstebn...'!J32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82</v>
      </c>
      <c r="AR58" s="64"/>
      <c r="AS58" s="128">
        <v>0</v>
      </c>
      <c r="AT58" s="129">
        <f>ROUND(SUM(AV58:AW58),2)</f>
        <v>0</v>
      </c>
      <c r="AU58" s="130">
        <f>'SO-801b2 - 2. rok pěstebn...'!P85</f>
        <v>0</v>
      </c>
      <c r="AV58" s="129">
        <f>'SO-801b2 - 2. rok pěstebn...'!J35</f>
        <v>0</v>
      </c>
      <c r="AW58" s="129">
        <f>'SO-801b2 - 2. rok pěstebn...'!J36</f>
        <v>0</v>
      </c>
      <c r="AX58" s="129">
        <f>'SO-801b2 - 2. rok pěstebn...'!J37</f>
        <v>0</v>
      </c>
      <c r="AY58" s="129">
        <f>'SO-801b2 - 2. rok pěstebn...'!J38</f>
        <v>0</v>
      </c>
      <c r="AZ58" s="129">
        <f>'SO-801b2 - 2. rok pěstebn...'!F35</f>
        <v>0</v>
      </c>
      <c r="BA58" s="129">
        <f>'SO-801b2 - 2. rok pěstebn...'!F36</f>
        <v>0</v>
      </c>
      <c r="BB58" s="129">
        <f>'SO-801b2 - 2. rok pěstebn...'!F37</f>
        <v>0</v>
      </c>
      <c r="BC58" s="129">
        <f>'SO-801b2 - 2. rok pěstebn...'!F38</f>
        <v>0</v>
      </c>
      <c r="BD58" s="131">
        <f>'SO-801b2 - 2. rok pěstebn...'!F39</f>
        <v>0</v>
      </c>
      <c r="BE58" s="4"/>
      <c r="BT58" s="132" t="s">
        <v>80</v>
      </c>
      <c r="BV58" s="132" t="s">
        <v>73</v>
      </c>
      <c r="BW58" s="132" t="s">
        <v>90</v>
      </c>
      <c r="BX58" s="132" t="s">
        <v>79</v>
      </c>
      <c r="CL58" s="132" t="s">
        <v>87</v>
      </c>
    </row>
    <row r="59" s="4" customFormat="1" ht="23.25" customHeight="1">
      <c r="A59" s="123" t="s">
        <v>81</v>
      </c>
      <c r="B59" s="62"/>
      <c r="C59" s="124"/>
      <c r="D59" s="124"/>
      <c r="E59" s="125" t="s">
        <v>91</v>
      </c>
      <c r="F59" s="125"/>
      <c r="G59" s="125"/>
      <c r="H59" s="125"/>
      <c r="I59" s="125"/>
      <c r="J59" s="124"/>
      <c r="K59" s="125" t="s">
        <v>92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'SO-801b3 - 3. rok pěstebn...'!J32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82</v>
      </c>
      <c r="AR59" s="64"/>
      <c r="AS59" s="128">
        <v>0</v>
      </c>
      <c r="AT59" s="129">
        <f>ROUND(SUM(AV59:AW59),2)</f>
        <v>0</v>
      </c>
      <c r="AU59" s="130">
        <f>'SO-801b3 - 3. rok pěstebn...'!P85</f>
        <v>0</v>
      </c>
      <c r="AV59" s="129">
        <f>'SO-801b3 - 3. rok pěstebn...'!J35</f>
        <v>0</v>
      </c>
      <c r="AW59" s="129">
        <f>'SO-801b3 - 3. rok pěstebn...'!J36</f>
        <v>0</v>
      </c>
      <c r="AX59" s="129">
        <f>'SO-801b3 - 3. rok pěstebn...'!J37</f>
        <v>0</v>
      </c>
      <c r="AY59" s="129">
        <f>'SO-801b3 - 3. rok pěstebn...'!J38</f>
        <v>0</v>
      </c>
      <c r="AZ59" s="129">
        <f>'SO-801b3 - 3. rok pěstebn...'!F35</f>
        <v>0</v>
      </c>
      <c r="BA59" s="129">
        <f>'SO-801b3 - 3. rok pěstebn...'!F36</f>
        <v>0</v>
      </c>
      <c r="BB59" s="129">
        <f>'SO-801b3 - 3. rok pěstebn...'!F37</f>
        <v>0</v>
      </c>
      <c r="BC59" s="129">
        <f>'SO-801b3 - 3. rok pěstebn...'!F38</f>
        <v>0</v>
      </c>
      <c r="BD59" s="131">
        <f>'SO-801b3 - 3. rok pěstebn...'!F39</f>
        <v>0</v>
      </c>
      <c r="BE59" s="4"/>
      <c r="BT59" s="132" t="s">
        <v>80</v>
      </c>
      <c r="BV59" s="132" t="s">
        <v>73</v>
      </c>
      <c r="BW59" s="132" t="s">
        <v>93</v>
      </c>
      <c r="BX59" s="132" t="s">
        <v>79</v>
      </c>
      <c r="CL59" s="132" t="s">
        <v>87</v>
      </c>
    </row>
    <row r="60" s="7" customFormat="1" ht="16.5" customHeight="1">
      <c r="A60" s="123" t="s">
        <v>81</v>
      </c>
      <c r="B60" s="110"/>
      <c r="C60" s="111"/>
      <c r="D60" s="112" t="s">
        <v>94</v>
      </c>
      <c r="E60" s="112"/>
      <c r="F60" s="112"/>
      <c r="G60" s="112"/>
      <c r="H60" s="112"/>
      <c r="I60" s="113"/>
      <c r="J60" s="112" t="s">
        <v>95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5">
        <f>'VRN - Vedlejší rozpočtové...'!J30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77</v>
      </c>
      <c r="AR60" s="117"/>
      <c r="AS60" s="133">
        <v>0</v>
      </c>
      <c r="AT60" s="134">
        <f>ROUND(SUM(AV60:AW60),2)</f>
        <v>0</v>
      </c>
      <c r="AU60" s="135">
        <f>'VRN - Vedlejší rozpočtové...'!P79</f>
        <v>0</v>
      </c>
      <c r="AV60" s="134">
        <f>'VRN - Vedlejší rozpočtové...'!J33</f>
        <v>0</v>
      </c>
      <c r="AW60" s="134">
        <f>'VRN - Vedlejší rozpočtové...'!J34</f>
        <v>0</v>
      </c>
      <c r="AX60" s="134">
        <f>'VRN - Vedlejší rozpočtové...'!J35</f>
        <v>0</v>
      </c>
      <c r="AY60" s="134">
        <f>'VRN - Vedlejší rozpočtové...'!J36</f>
        <v>0</v>
      </c>
      <c r="AZ60" s="134">
        <f>'VRN - Vedlejší rozpočtové...'!F33</f>
        <v>0</v>
      </c>
      <c r="BA60" s="134">
        <f>'VRN - Vedlejší rozpočtové...'!F34</f>
        <v>0</v>
      </c>
      <c r="BB60" s="134">
        <f>'VRN - Vedlejší rozpočtové...'!F35</f>
        <v>0</v>
      </c>
      <c r="BC60" s="134">
        <f>'VRN - Vedlejší rozpočtové...'!F36</f>
        <v>0</v>
      </c>
      <c r="BD60" s="136">
        <f>'VRN - Vedlejší rozpočtové...'!F37</f>
        <v>0</v>
      </c>
      <c r="BE60" s="7"/>
      <c r="BT60" s="122" t="s">
        <v>78</v>
      </c>
      <c r="BV60" s="122" t="s">
        <v>73</v>
      </c>
      <c r="BW60" s="122" t="s">
        <v>96</v>
      </c>
      <c r="BX60" s="122" t="s">
        <v>5</v>
      </c>
      <c r="CL60" s="122" t="s">
        <v>87</v>
      </c>
      <c r="CM60" s="122" t="s">
        <v>80</v>
      </c>
    </row>
    <row r="6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sheet="1" formatColumns="0" formatRows="0" objects="1" scenarios="1" spinCount="100000" saltValue="5sOpKvOBkUeL5UflKqQ/8HN9TT9vEry5jh9u76VYaNX+KuhtK2Xg19qtYsj6UvkviTC32eNalXBwK1oHBdCAZw==" hashValue="3hFGtBKR2CJBlKkbiBL2W4u/c+1xj3nn0/X7qK5WJVcDdvSGLZD392IuPi2FOTKMPMr/sJO2BuahdRh4nnCb+A==" algorithmName="SHA-512" password="CC3D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801b - Biocentrum LBC5'!C2" display="/"/>
    <hyperlink ref="A57" location="'SO-801b1 - 1. rok pěstebn...'!C2" display="/"/>
    <hyperlink ref="A58" location="'SO-801b2 - 2. rok pěstebn...'!C2" display="/"/>
    <hyperlink ref="A59" location="'SO-801b3 - 3. rok pěstebn...'!C2" display="/"/>
    <hyperlink ref="A6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97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(SO-801b LV502)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98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24. 1. 2025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19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27</v>
      </c>
      <c r="F15" s="37"/>
      <c r="G15" s="37"/>
      <c r="H15" s="37"/>
      <c r="I15" s="141" t="s">
        <v>28</v>
      </c>
      <c r="J15" s="132" t="s">
        <v>19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28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1" t="s">
        <v>26</v>
      </c>
      <c r="J20" s="132" t="s">
        <v>19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32</v>
      </c>
      <c r="F21" s="37"/>
      <c r="G21" s="37"/>
      <c r="H21" s="37"/>
      <c r="I21" s="141" t="s">
        <v>28</v>
      </c>
      <c r="J21" s="132" t="s">
        <v>19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1" t="s">
        <v>26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32</v>
      </c>
      <c r="F24" s="37"/>
      <c r="G24" s="37"/>
      <c r="H24" s="37"/>
      <c r="I24" s="141" t="s">
        <v>28</v>
      </c>
      <c r="J24" s="132" t="s">
        <v>19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37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39</v>
      </c>
      <c r="G32" s="37"/>
      <c r="H32" s="37"/>
      <c r="I32" s="153" t="s">
        <v>38</v>
      </c>
      <c r="J32" s="153" t="s">
        <v>40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41</v>
      </c>
      <c r="E33" s="141" t="s">
        <v>42</v>
      </c>
      <c r="F33" s="155">
        <f>ROUND((SUM(BE79:BE266)),  2)</f>
        <v>0</v>
      </c>
      <c r="G33" s="37"/>
      <c r="H33" s="37"/>
      <c r="I33" s="156">
        <v>0.20999999999999999</v>
      </c>
      <c r="J33" s="155">
        <f>ROUND(((SUM(BE79:BE266))*I33),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43</v>
      </c>
      <c r="F34" s="155">
        <f>ROUND((SUM(BF79:BF266)),  2)</f>
        <v>0</v>
      </c>
      <c r="G34" s="37"/>
      <c r="H34" s="37"/>
      <c r="I34" s="156">
        <v>0.12</v>
      </c>
      <c r="J34" s="155">
        <f>ROUND(((SUM(BF79:BF266))*I34),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55">
        <f>ROUND((SUM(BG79:BG266)),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ROUND((SUM(BH79:BH266)),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ROUND((SUM(BI79:BI266)),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PD Ohaře (SO-801b LV502)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SO-801b - Biocentrum LBC5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k.ú. Ohaře</v>
      </c>
      <c r="G52" s="39"/>
      <c r="H52" s="39"/>
      <c r="I52" s="31" t="s">
        <v>23</v>
      </c>
      <c r="J52" s="71" t="str">
        <f>IF(J12="","",J12)</f>
        <v>24. 1. 2025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ČR-Státní pozemkový úřad</v>
      </c>
      <c r="G54" s="39"/>
      <c r="H54" s="39"/>
      <c r="I54" s="31" t="s">
        <v>31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101</v>
      </c>
      <c r="D57" s="170"/>
      <c r="E57" s="170"/>
      <c r="F57" s="170"/>
      <c r="G57" s="170"/>
      <c r="H57" s="170"/>
      <c r="I57" s="170"/>
      <c r="J57" s="171" t="s">
        <v>102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69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104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PD Ohaře (SO-801b LV502)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SO-801b - Biocentrum LBC5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k.ú. Ohaře</v>
      </c>
      <c r="G73" s="39"/>
      <c r="H73" s="39"/>
      <c r="I73" s="31" t="s">
        <v>23</v>
      </c>
      <c r="J73" s="71" t="str">
        <f>IF(J12="","",J12)</f>
        <v>24. 1. 2025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25</v>
      </c>
      <c r="D75" s="39"/>
      <c r="E75" s="39"/>
      <c r="F75" s="26" t="str">
        <f>E15</f>
        <v>ČR-Státní pozemkový úřad</v>
      </c>
      <c r="G75" s="39"/>
      <c r="H75" s="39"/>
      <c r="I75" s="31" t="s">
        <v>31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105</v>
      </c>
      <c r="D78" s="176" t="s">
        <v>56</v>
      </c>
      <c r="E78" s="176" t="s">
        <v>52</v>
      </c>
      <c r="F78" s="176" t="s">
        <v>53</v>
      </c>
      <c r="G78" s="176" t="s">
        <v>106</v>
      </c>
      <c r="H78" s="176" t="s">
        <v>107</v>
      </c>
      <c r="I78" s="176" t="s">
        <v>108</v>
      </c>
      <c r="J78" s="176" t="s">
        <v>102</v>
      </c>
      <c r="K78" s="177" t="s">
        <v>109</v>
      </c>
      <c r="L78" s="178"/>
      <c r="M78" s="91" t="s">
        <v>19</v>
      </c>
      <c r="N78" s="92" t="s">
        <v>41</v>
      </c>
      <c r="O78" s="92" t="s">
        <v>110</v>
      </c>
      <c r="P78" s="92" t="s">
        <v>111</v>
      </c>
      <c r="Q78" s="92" t="s">
        <v>112</v>
      </c>
      <c r="R78" s="92" t="s">
        <v>113</v>
      </c>
      <c r="S78" s="92" t="s">
        <v>114</v>
      </c>
      <c r="T78" s="93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116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SUM(P80:P266)</f>
        <v>0</v>
      </c>
      <c r="Q79" s="95"/>
      <c r="R79" s="181">
        <f>SUM(R80:R266)</f>
        <v>11.8152866</v>
      </c>
      <c r="S79" s="95"/>
      <c r="T79" s="182">
        <f>SUM(T80:T266)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70</v>
      </c>
      <c r="AU79" s="16" t="s">
        <v>103</v>
      </c>
      <c r="BK79" s="183">
        <f>SUM(BK80:BK266)</f>
        <v>0</v>
      </c>
    </row>
    <row r="80" s="2" customFormat="1" ht="33" customHeight="1">
      <c r="A80" s="37"/>
      <c r="B80" s="38"/>
      <c r="C80" s="184" t="s">
        <v>78</v>
      </c>
      <c r="D80" s="184" t="s">
        <v>117</v>
      </c>
      <c r="E80" s="185" t="s">
        <v>118</v>
      </c>
      <c r="F80" s="186" t="s">
        <v>119</v>
      </c>
      <c r="G80" s="187" t="s">
        <v>120</v>
      </c>
      <c r="H80" s="188">
        <v>6892</v>
      </c>
      <c r="I80" s="189"/>
      <c r="J80" s="190">
        <f>ROUND(I80*H80,2)</f>
        <v>0</v>
      </c>
      <c r="K80" s="186" t="s">
        <v>121</v>
      </c>
      <c r="L80" s="43"/>
      <c r="M80" s="191" t="s">
        <v>19</v>
      </c>
      <c r="N80" s="192" t="s">
        <v>42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122</v>
      </c>
      <c r="AT80" s="195" t="s">
        <v>117</v>
      </c>
      <c r="AU80" s="195" t="s">
        <v>71</v>
      </c>
      <c r="AY80" s="16" t="s">
        <v>123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78</v>
      </c>
      <c r="BK80" s="196">
        <f>ROUND(I80*H80,2)</f>
        <v>0</v>
      </c>
      <c r="BL80" s="16" t="s">
        <v>122</v>
      </c>
      <c r="BM80" s="195" t="s">
        <v>124</v>
      </c>
    </row>
    <row r="81" s="2" customFormat="1">
      <c r="A81" s="37"/>
      <c r="B81" s="38"/>
      <c r="C81" s="39"/>
      <c r="D81" s="197" t="s">
        <v>125</v>
      </c>
      <c r="E81" s="39"/>
      <c r="F81" s="198" t="s">
        <v>126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125</v>
      </c>
      <c r="AU81" s="16" t="s">
        <v>71</v>
      </c>
    </row>
    <row r="82" s="2" customFormat="1">
      <c r="A82" s="37"/>
      <c r="B82" s="38"/>
      <c r="C82" s="39"/>
      <c r="D82" s="202" t="s">
        <v>127</v>
      </c>
      <c r="E82" s="39"/>
      <c r="F82" s="203" t="s">
        <v>128</v>
      </c>
      <c r="G82" s="39"/>
      <c r="H82" s="39"/>
      <c r="I82" s="199"/>
      <c r="J82" s="39"/>
      <c r="K82" s="39"/>
      <c r="L82" s="43"/>
      <c r="M82" s="200"/>
      <c r="N82" s="201"/>
      <c r="O82" s="83"/>
      <c r="P82" s="83"/>
      <c r="Q82" s="83"/>
      <c r="R82" s="83"/>
      <c r="S82" s="83"/>
      <c r="T82" s="84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127</v>
      </c>
      <c r="AU82" s="16" t="s">
        <v>71</v>
      </c>
    </row>
    <row r="83" s="2" customFormat="1" ht="24.15" customHeight="1">
      <c r="A83" s="37"/>
      <c r="B83" s="38"/>
      <c r="C83" s="184" t="s">
        <v>80</v>
      </c>
      <c r="D83" s="184" t="s">
        <v>117</v>
      </c>
      <c r="E83" s="185" t="s">
        <v>129</v>
      </c>
      <c r="F83" s="186" t="s">
        <v>130</v>
      </c>
      <c r="G83" s="187" t="s">
        <v>120</v>
      </c>
      <c r="H83" s="188">
        <v>6892</v>
      </c>
      <c r="I83" s="189"/>
      <c r="J83" s="190">
        <f>ROUND(I83*H83,2)</f>
        <v>0</v>
      </c>
      <c r="K83" s="186" t="s">
        <v>121</v>
      </c>
      <c r="L83" s="43"/>
      <c r="M83" s="191" t="s">
        <v>19</v>
      </c>
      <c r="N83" s="192" t="s">
        <v>42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122</v>
      </c>
      <c r="AT83" s="195" t="s">
        <v>117</v>
      </c>
      <c r="AU83" s="195" t="s">
        <v>71</v>
      </c>
      <c r="AY83" s="16" t="s">
        <v>123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78</v>
      </c>
      <c r="BK83" s="196">
        <f>ROUND(I83*H83,2)</f>
        <v>0</v>
      </c>
      <c r="BL83" s="16" t="s">
        <v>122</v>
      </c>
      <c r="BM83" s="195" t="s">
        <v>131</v>
      </c>
    </row>
    <row r="84" s="2" customFormat="1">
      <c r="A84" s="37"/>
      <c r="B84" s="38"/>
      <c r="C84" s="39"/>
      <c r="D84" s="197" t="s">
        <v>125</v>
      </c>
      <c r="E84" s="39"/>
      <c r="F84" s="198" t="s">
        <v>132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125</v>
      </c>
      <c r="AU84" s="16" t="s">
        <v>71</v>
      </c>
    </row>
    <row r="85" s="2" customFormat="1">
      <c r="A85" s="37"/>
      <c r="B85" s="38"/>
      <c r="C85" s="39"/>
      <c r="D85" s="202" t="s">
        <v>127</v>
      </c>
      <c r="E85" s="39"/>
      <c r="F85" s="203" t="s">
        <v>133</v>
      </c>
      <c r="G85" s="39"/>
      <c r="H85" s="39"/>
      <c r="I85" s="199"/>
      <c r="J85" s="39"/>
      <c r="K85" s="39"/>
      <c r="L85" s="43"/>
      <c r="M85" s="200"/>
      <c r="N85" s="201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127</v>
      </c>
      <c r="AU85" s="16" t="s">
        <v>71</v>
      </c>
    </row>
    <row r="86" s="2" customFormat="1" ht="21.75" customHeight="1">
      <c r="A86" s="37"/>
      <c r="B86" s="38"/>
      <c r="C86" s="184" t="s">
        <v>134</v>
      </c>
      <c r="D86" s="184" t="s">
        <v>117</v>
      </c>
      <c r="E86" s="185" t="s">
        <v>135</v>
      </c>
      <c r="F86" s="186" t="s">
        <v>136</v>
      </c>
      <c r="G86" s="187" t="s">
        <v>120</v>
      </c>
      <c r="H86" s="188">
        <v>6892</v>
      </c>
      <c r="I86" s="189"/>
      <c r="J86" s="190">
        <f>ROUND(I86*H86,2)</f>
        <v>0</v>
      </c>
      <c r="K86" s="186" t="s">
        <v>121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122</v>
      </c>
      <c r="AT86" s="195" t="s">
        <v>117</v>
      </c>
      <c r="AU86" s="195" t="s">
        <v>71</v>
      </c>
      <c r="AY86" s="16" t="s">
        <v>123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122</v>
      </c>
      <c r="BM86" s="195" t="s">
        <v>137</v>
      </c>
    </row>
    <row r="87" s="2" customFormat="1">
      <c r="A87" s="37"/>
      <c r="B87" s="38"/>
      <c r="C87" s="39"/>
      <c r="D87" s="197" t="s">
        <v>125</v>
      </c>
      <c r="E87" s="39"/>
      <c r="F87" s="198" t="s">
        <v>138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125</v>
      </c>
      <c r="AU87" s="16" t="s">
        <v>71</v>
      </c>
    </row>
    <row r="88" s="2" customFormat="1">
      <c r="A88" s="37"/>
      <c r="B88" s="38"/>
      <c r="C88" s="39"/>
      <c r="D88" s="202" t="s">
        <v>127</v>
      </c>
      <c r="E88" s="39"/>
      <c r="F88" s="203" t="s">
        <v>139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127</v>
      </c>
      <c r="AU88" s="16" t="s">
        <v>71</v>
      </c>
    </row>
    <row r="89" s="2" customFormat="1" ht="21.75" customHeight="1">
      <c r="A89" s="37"/>
      <c r="B89" s="38"/>
      <c r="C89" s="184" t="s">
        <v>122</v>
      </c>
      <c r="D89" s="184" t="s">
        <v>117</v>
      </c>
      <c r="E89" s="185" t="s">
        <v>140</v>
      </c>
      <c r="F89" s="186" t="s">
        <v>141</v>
      </c>
      <c r="G89" s="187" t="s">
        <v>120</v>
      </c>
      <c r="H89" s="188">
        <v>6892</v>
      </c>
      <c r="I89" s="189"/>
      <c r="J89" s="190">
        <f>ROUND(I89*H89,2)</f>
        <v>0</v>
      </c>
      <c r="K89" s="186" t="s">
        <v>121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122</v>
      </c>
      <c r="AT89" s="195" t="s">
        <v>117</v>
      </c>
      <c r="AU89" s="195" t="s">
        <v>71</v>
      </c>
      <c r="AY89" s="16" t="s">
        <v>123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122</v>
      </c>
      <c r="BM89" s="195" t="s">
        <v>142</v>
      </c>
    </row>
    <row r="90" s="2" customFormat="1">
      <c r="A90" s="37"/>
      <c r="B90" s="38"/>
      <c r="C90" s="39"/>
      <c r="D90" s="197" t="s">
        <v>125</v>
      </c>
      <c r="E90" s="39"/>
      <c r="F90" s="198" t="s">
        <v>143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125</v>
      </c>
      <c r="AU90" s="16" t="s">
        <v>71</v>
      </c>
    </row>
    <row r="91" s="2" customFormat="1">
      <c r="A91" s="37"/>
      <c r="B91" s="38"/>
      <c r="C91" s="39"/>
      <c r="D91" s="202" t="s">
        <v>127</v>
      </c>
      <c r="E91" s="39"/>
      <c r="F91" s="203" t="s">
        <v>144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127</v>
      </c>
      <c r="AU91" s="16" t="s">
        <v>71</v>
      </c>
    </row>
    <row r="92" s="2" customFormat="1" ht="21.75" customHeight="1">
      <c r="A92" s="37"/>
      <c r="B92" s="38"/>
      <c r="C92" s="184" t="s">
        <v>145</v>
      </c>
      <c r="D92" s="184" t="s">
        <v>117</v>
      </c>
      <c r="E92" s="185" t="s">
        <v>146</v>
      </c>
      <c r="F92" s="186" t="s">
        <v>147</v>
      </c>
      <c r="G92" s="187" t="s">
        <v>120</v>
      </c>
      <c r="H92" s="188">
        <v>23589</v>
      </c>
      <c r="I92" s="189"/>
      <c r="J92" s="190">
        <f>ROUND(I92*H92,2)</f>
        <v>0</v>
      </c>
      <c r="K92" s="186" t="s">
        <v>121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122</v>
      </c>
      <c r="AT92" s="195" t="s">
        <v>117</v>
      </c>
      <c r="AU92" s="195" t="s">
        <v>71</v>
      </c>
      <c r="AY92" s="16" t="s">
        <v>123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122</v>
      </c>
      <c r="BM92" s="195" t="s">
        <v>148</v>
      </c>
    </row>
    <row r="93" s="2" customFormat="1">
      <c r="A93" s="37"/>
      <c r="B93" s="38"/>
      <c r="C93" s="39"/>
      <c r="D93" s="197" t="s">
        <v>125</v>
      </c>
      <c r="E93" s="39"/>
      <c r="F93" s="198" t="s">
        <v>149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125</v>
      </c>
      <c r="AU93" s="16" t="s">
        <v>71</v>
      </c>
    </row>
    <row r="94" s="2" customFormat="1">
      <c r="A94" s="37"/>
      <c r="B94" s="38"/>
      <c r="C94" s="39"/>
      <c r="D94" s="202" t="s">
        <v>127</v>
      </c>
      <c r="E94" s="39"/>
      <c r="F94" s="203" t="s">
        <v>150</v>
      </c>
      <c r="G94" s="39"/>
      <c r="H94" s="39"/>
      <c r="I94" s="199"/>
      <c r="J94" s="39"/>
      <c r="K94" s="39"/>
      <c r="L94" s="43"/>
      <c r="M94" s="200"/>
      <c r="N94" s="20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127</v>
      </c>
      <c r="AU94" s="16" t="s">
        <v>71</v>
      </c>
    </row>
    <row r="95" s="10" customFormat="1">
      <c r="A95" s="10"/>
      <c r="B95" s="204"/>
      <c r="C95" s="205"/>
      <c r="D95" s="197" t="s">
        <v>151</v>
      </c>
      <c r="E95" s="206" t="s">
        <v>19</v>
      </c>
      <c r="F95" s="207" t="s">
        <v>152</v>
      </c>
      <c r="G95" s="205"/>
      <c r="H95" s="208">
        <v>23589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4" t="s">
        <v>151</v>
      </c>
      <c r="AU95" s="214" t="s">
        <v>71</v>
      </c>
      <c r="AV95" s="10" t="s">
        <v>80</v>
      </c>
      <c r="AW95" s="10" t="s">
        <v>33</v>
      </c>
      <c r="AX95" s="10" t="s">
        <v>78</v>
      </c>
      <c r="AY95" s="214" t="s">
        <v>123</v>
      </c>
    </row>
    <row r="96" s="2" customFormat="1" ht="24.15" customHeight="1">
      <c r="A96" s="37"/>
      <c r="B96" s="38"/>
      <c r="C96" s="184" t="s">
        <v>153</v>
      </c>
      <c r="D96" s="184" t="s">
        <v>117</v>
      </c>
      <c r="E96" s="185" t="s">
        <v>154</v>
      </c>
      <c r="F96" s="186" t="s">
        <v>155</v>
      </c>
      <c r="G96" s="187" t="s">
        <v>120</v>
      </c>
      <c r="H96" s="188">
        <v>6502</v>
      </c>
      <c r="I96" s="189"/>
      <c r="J96" s="190">
        <f>ROUND(I96*H96,2)</f>
        <v>0</v>
      </c>
      <c r="K96" s="186" t="s">
        <v>121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122</v>
      </c>
      <c r="AT96" s="195" t="s">
        <v>117</v>
      </c>
      <c r="AU96" s="195" t="s">
        <v>71</v>
      </c>
      <c r="AY96" s="16" t="s">
        <v>123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122</v>
      </c>
      <c r="BM96" s="195" t="s">
        <v>156</v>
      </c>
    </row>
    <row r="97" s="2" customFormat="1">
      <c r="A97" s="37"/>
      <c r="B97" s="38"/>
      <c r="C97" s="39"/>
      <c r="D97" s="197" t="s">
        <v>125</v>
      </c>
      <c r="E97" s="39"/>
      <c r="F97" s="198" t="s">
        <v>157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125</v>
      </c>
      <c r="AU97" s="16" t="s">
        <v>71</v>
      </c>
    </row>
    <row r="98" s="2" customFormat="1">
      <c r="A98" s="37"/>
      <c r="B98" s="38"/>
      <c r="C98" s="39"/>
      <c r="D98" s="202" t="s">
        <v>127</v>
      </c>
      <c r="E98" s="39"/>
      <c r="F98" s="203" t="s">
        <v>158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127</v>
      </c>
      <c r="AU98" s="16" t="s">
        <v>71</v>
      </c>
    </row>
    <row r="99" s="10" customFormat="1">
      <c r="A99" s="10"/>
      <c r="B99" s="204"/>
      <c r="C99" s="205"/>
      <c r="D99" s="197" t="s">
        <v>151</v>
      </c>
      <c r="E99" s="206" t="s">
        <v>19</v>
      </c>
      <c r="F99" s="207" t="s">
        <v>159</v>
      </c>
      <c r="G99" s="205"/>
      <c r="H99" s="208">
        <v>3589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4" t="s">
        <v>151</v>
      </c>
      <c r="AU99" s="214" t="s">
        <v>71</v>
      </c>
      <c r="AV99" s="10" t="s">
        <v>80</v>
      </c>
      <c r="AW99" s="10" t="s">
        <v>33</v>
      </c>
      <c r="AX99" s="10" t="s">
        <v>71</v>
      </c>
      <c r="AY99" s="214" t="s">
        <v>123</v>
      </c>
    </row>
    <row r="100" s="10" customFormat="1">
      <c r="A100" s="10"/>
      <c r="B100" s="204"/>
      <c r="C100" s="205"/>
      <c r="D100" s="197" t="s">
        <v>151</v>
      </c>
      <c r="E100" s="206" t="s">
        <v>19</v>
      </c>
      <c r="F100" s="207" t="s">
        <v>160</v>
      </c>
      <c r="G100" s="205"/>
      <c r="H100" s="208">
        <v>2913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4" t="s">
        <v>151</v>
      </c>
      <c r="AU100" s="214" t="s">
        <v>71</v>
      </c>
      <c r="AV100" s="10" t="s">
        <v>80</v>
      </c>
      <c r="AW100" s="10" t="s">
        <v>33</v>
      </c>
      <c r="AX100" s="10" t="s">
        <v>71</v>
      </c>
      <c r="AY100" s="214" t="s">
        <v>123</v>
      </c>
    </row>
    <row r="101" s="11" customFormat="1">
      <c r="A101" s="11"/>
      <c r="B101" s="215"/>
      <c r="C101" s="216"/>
      <c r="D101" s="197" t="s">
        <v>151</v>
      </c>
      <c r="E101" s="217" t="s">
        <v>19</v>
      </c>
      <c r="F101" s="218" t="s">
        <v>161</v>
      </c>
      <c r="G101" s="216"/>
      <c r="H101" s="219">
        <v>6502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T101" s="225" t="s">
        <v>151</v>
      </c>
      <c r="AU101" s="225" t="s">
        <v>71</v>
      </c>
      <c r="AV101" s="11" t="s">
        <v>122</v>
      </c>
      <c r="AW101" s="11" t="s">
        <v>33</v>
      </c>
      <c r="AX101" s="11" t="s">
        <v>78</v>
      </c>
      <c r="AY101" s="225" t="s">
        <v>123</v>
      </c>
    </row>
    <row r="102" s="2" customFormat="1" ht="16.5" customHeight="1">
      <c r="A102" s="37"/>
      <c r="B102" s="38"/>
      <c r="C102" s="226" t="s">
        <v>162</v>
      </c>
      <c r="D102" s="226" t="s">
        <v>163</v>
      </c>
      <c r="E102" s="227" t="s">
        <v>164</v>
      </c>
      <c r="F102" s="228" t="s">
        <v>165</v>
      </c>
      <c r="G102" s="229" t="s">
        <v>166</v>
      </c>
      <c r="H102" s="230">
        <v>89.724999999999994</v>
      </c>
      <c r="I102" s="231"/>
      <c r="J102" s="232">
        <f>ROUND(I102*H102,2)</f>
        <v>0</v>
      </c>
      <c r="K102" s="228" t="s">
        <v>121</v>
      </c>
      <c r="L102" s="233"/>
      <c r="M102" s="234" t="s">
        <v>19</v>
      </c>
      <c r="N102" s="235" t="s">
        <v>42</v>
      </c>
      <c r="O102" s="83"/>
      <c r="P102" s="193">
        <f>O102*H102</f>
        <v>0</v>
      </c>
      <c r="Q102" s="193">
        <v>0.001</v>
      </c>
      <c r="R102" s="193">
        <f>Q102*H102</f>
        <v>0.089724999999999999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167</v>
      </c>
      <c r="AT102" s="195" t="s">
        <v>163</v>
      </c>
      <c r="AU102" s="195" t="s">
        <v>71</v>
      </c>
      <c r="AY102" s="16" t="s">
        <v>123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122</v>
      </c>
      <c r="BM102" s="195" t="s">
        <v>168</v>
      </c>
    </row>
    <row r="103" s="2" customFormat="1">
      <c r="A103" s="37"/>
      <c r="B103" s="38"/>
      <c r="C103" s="39"/>
      <c r="D103" s="197" t="s">
        <v>125</v>
      </c>
      <c r="E103" s="39"/>
      <c r="F103" s="198" t="s">
        <v>165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71</v>
      </c>
    </row>
    <row r="104" s="10" customFormat="1">
      <c r="A104" s="10"/>
      <c r="B104" s="204"/>
      <c r="C104" s="205"/>
      <c r="D104" s="197" t="s">
        <v>151</v>
      </c>
      <c r="E104" s="206" t="s">
        <v>19</v>
      </c>
      <c r="F104" s="207" t="s">
        <v>169</v>
      </c>
      <c r="G104" s="205"/>
      <c r="H104" s="208">
        <v>89.724999999999994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4" t="s">
        <v>151</v>
      </c>
      <c r="AU104" s="214" t="s">
        <v>71</v>
      </c>
      <c r="AV104" s="10" t="s">
        <v>80</v>
      </c>
      <c r="AW104" s="10" t="s">
        <v>33</v>
      </c>
      <c r="AX104" s="10" t="s">
        <v>78</v>
      </c>
      <c r="AY104" s="214" t="s">
        <v>123</v>
      </c>
    </row>
    <row r="105" s="2" customFormat="1" ht="16.5" customHeight="1">
      <c r="A105" s="37"/>
      <c r="B105" s="38"/>
      <c r="C105" s="226" t="s">
        <v>167</v>
      </c>
      <c r="D105" s="226" t="s">
        <v>163</v>
      </c>
      <c r="E105" s="227" t="s">
        <v>170</v>
      </c>
      <c r="F105" s="228" t="s">
        <v>171</v>
      </c>
      <c r="G105" s="229" t="s">
        <v>166</v>
      </c>
      <c r="H105" s="230">
        <v>23.303999999999998</v>
      </c>
      <c r="I105" s="231"/>
      <c r="J105" s="232">
        <f>ROUND(I105*H105,2)</f>
        <v>0</v>
      </c>
      <c r="K105" s="228" t="s">
        <v>19</v>
      </c>
      <c r="L105" s="233"/>
      <c r="M105" s="234" t="s">
        <v>19</v>
      </c>
      <c r="N105" s="235" t="s">
        <v>42</v>
      </c>
      <c r="O105" s="83"/>
      <c r="P105" s="193">
        <f>O105*H105</f>
        <v>0</v>
      </c>
      <c r="Q105" s="193">
        <v>0.001</v>
      </c>
      <c r="R105" s="193">
        <f>Q105*H105</f>
        <v>0.023303999999999998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167</v>
      </c>
      <c r="AT105" s="195" t="s">
        <v>163</v>
      </c>
      <c r="AU105" s="195" t="s">
        <v>71</v>
      </c>
      <c r="AY105" s="16" t="s">
        <v>123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78</v>
      </c>
      <c r="BK105" s="196">
        <f>ROUND(I105*H105,2)</f>
        <v>0</v>
      </c>
      <c r="BL105" s="16" t="s">
        <v>122</v>
      </c>
      <c r="BM105" s="195" t="s">
        <v>172</v>
      </c>
    </row>
    <row r="106" s="2" customFormat="1">
      <c r="A106" s="37"/>
      <c r="B106" s="38"/>
      <c r="C106" s="39"/>
      <c r="D106" s="197" t="s">
        <v>125</v>
      </c>
      <c r="E106" s="39"/>
      <c r="F106" s="198" t="s">
        <v>171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125</v>
      </c>
      <c r="AU106" s="16" t="s">
        <v>71</v>
      </c>
    </row>
    <row r="107" s="10" customFormat="1">
      <c r="A107" s="10"/>
      <c r="B107" s="204"/>
      <c r="C107" s="205"/>
      <c r="D107" s="197" t="s">
        <v>151</v>
      </c>
      <c r="E107" s="206" t="s">
        <v>19</v>
      </c>
      <c r="F107" s="207" t="s">
        <v>173</v>
      </c>
      <c r="G107" s="205"/>
      <c r="H107" s="208">
        <v>23.303999999999998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4" t="s">
        <v>151</v>
      </c>
      <c r="AU107" s="214" t="s">
        <v>71</v>
      </c>
      <c r="AV107" s="10" t="s">
        <v>80</v>
      </c>
      <c r="AW107" s="10" t="s">
        <v>33</v>
      </c>
      <c r="AX107" s="10" t="s">
        <v>78</v>
      </c>
      <c r="AY107" s="214" t="s">
        <v>123</v>
      </c>
    </row>
    <row r="108" s="2" customFormat="1" ht="24.15" customHeight="1">
      <c r="A108" s="37"/>
      <c r="B108" s="38"/>
      <c r="C108" s="184" t="s">
        <v>174</v>
      </c>
      <c r="D108" s="184" t="s">
        <v>117</v>
      </c>
      <c r="E108" s="185" t="s">
        <v>175</v>
      </c>
      <c r="F108" s="186" t="s">
        <v>176</v>
      </c>
      <c r="G108" s="187" t="s">
        <v>120</v>
      </c>
      <c r="H108" s="188">
        <v>6502</v>
      </c>
      <c r="I108" s="189"/>
      <c r="J108" s="190">
        <f>ROUND(I108*H108,2)</f>
        <v>0</v>
      </c>
      <c r="K108" s="186" t="s">
        <v>121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122</v>
      </c>
      <c r="AT108" s="195" t="s">
        <v>117</v>
      </c>
      <c r="AU108" s="195" t="s">
        <v>71</v>
      </c>
      <c r="AY108" s="16" t="s">
        <v>123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122</v>
      </c>
      <c r="BM108" s="195" t="s">
        <v>177</v>
      </c>
    </row>
    <row r="109" s="2" customFormat="1">
      <c r="A109" s="37"/>
      <c r="B109" s="38"/>
      <c r="C109" s="39"/>
      <c r="D109" s="197" t="s">
        <v>125</v>
      </c>
      <c r="E109" s="39"/>
      <c r="F109" s="198" t="s">
        <v>178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125</v>
      </c>
      <c r="AU109" s="16" t="s">
        <v>71</v>
      </c>
    </row>
    <row r="110" s="2" customFormat="1">
      <c r="A110" s="37"/>
      <c r="B110" s="38"/>
      <c r="C110" s="39"/>
      <c r="D110" s="202" t="s">
        <v>127</v>
      </c>
      <c r="E110" s="39"/>
      <c r="F110" s="203" t="s">
        <v>179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127</v>
      </c>
      <c r="AU110" s="16" t="s">
        <v>71</v>
      </c>
    </row>
    <row r="111" s="10" customFormat="1">
      <c r="A111" s="10"/>
      <c r="B111" s="204"/>
      <c r="C111" s="205"/>
      <c r="D111" s="197" t="s">
        <v>151</v>
      </c>
      <c r="E111" s="206" t="s">
        <v>19</v>
      </c>
      <c r="F111" s="207" t="s">
        <v>159</v>
      </c>
      <c r="G111" s="205"/>
      <c r="H111" s="208">
        <v>3589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4" t="s">
        <v>151</v>
      </c>
      <c r="AU111" s="214" t="s">
        <v>71</v>
      </c>
      <c r="AV111" s="10" t="s">
        <v>80</v>
      </c>
      <c r="AW111" s="10" t="s">
        <v>33</v>
      </c>
      <c r="AX111" s="10" t="s">
        <v>71</v>
      </c>
      <c r="AY111" s="214" t="s">
        <v>123</v>
      </c>
    </row>
    <row r="112" s="10" customFormat="1">
      <c r="A112" s="10"/>
      <c r="B112" s="204"/>
      <c r="C112" s="205"/>
      <c r="D112" s="197" t="s">
        <v>151</v>
      </c>
      <c r="E112" s="206" t="s">
        <v>19</v>
      </c>
      <c r="F112" s="207" t="s">
        <v>160</v>
      </c>
      <c r="G112" s="205"/>
      <c r="H112" s="208">
        <v>2913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4" t="s">
        <v>151</v>
      </c>
      <c r="AU112" s="214" t="s">
        <v>71</v>
      </c>
      <c r="AV112" s="10" t="s">
        <v>80</v>
      </c>
      <c r="AW112" s="10" t="s">
        <v>33</v>
      </c>
      <c r="AX112" s="10" t="s">
        <v>71</v>
      </c>
      <c r="AY112" s="214" t="s">
        <v>123</v>
      </c>
    </row>
    <row r="113" s="11" customFormat="1">
      <c r="A113" s="11"/>
      <c r="B113" s="215"/>
      <c r="C113" s="216"/>
      <c r="D113" s="197" t="s">
        <v>151</v>
      </c>
      <c r="E113" s="217" t="s">
        <v>19</v>
      </c>
      <c r="F113" s="218" t="s">
        <v>161</v>
      </c>
      <c r="G113" s="216"/>
      <c r="H113" s="219">
        <v>6502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25" t="s">
        <v>151</v>
      </c>
      <c r="AU113" s="225" t="s">
        <v>71</v>
      </c>
      <c r="AV113" s="11" t="s">
        <v>122</v>
      </c>
      <c r="AW113" s="11" t="s">
        <v>33</v>
      </c>
      <c r="AX113" s="11" t="s">
        <v>78</v>
      </c>
      <c r="AY113" s="225" t="s">
        <v>123</v>
      </c>
    </row>
    <row r="114" s="2" customFormat="1" ht="16.5" customHeight="1">
      <c r="A114" s="37"/>
      <c r="B114" s="38"/>
      <c r="C114" s="184" t="s">
        <v>180</v>
      </c>
      <c r="D114" s="184" t="s">
        <v>117</v>
      </c>
      <c r="E114" s="185" t="s">
        <v>181</v>
      </c>
      <c r="F114" s="186" t="s">
        <v>182</v>
      </c>
      <c r="G114" s="187" t="s">
        <v>183</v>
      </c>
      <c r="H114" s="188">
        <v>9.7530000000000001</v>
      </c>
      <c r="I114" s="189"/>
      <c r="J114" s="190">
        <f>ROUND(I114*H114,2)</f>
        <v>0</v>
      </c>
      <c r="K114" s="186" t="s">
        <v>19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122</v>
      </c>
      <c r="AT114" s="195" t="s">
        <v>117</v>
      </c>
      <c r="AU114" s="195" t="s">
        <v>71</v>
      </c>
      <c r="AY114" s="16" t="s">
        <v>123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122</v>
      </c>
      <c r="BM114" s="195" t="s">
        <v>184</v>
      </c>
    </row>
    <row r="115" s="2" customFormat="1">
      <c r="A115" s="37"/>
      <c r="B115" s="38"/>
      <c r="C115" s="39"/>
      <c r="D115" s="197" t="s">
        <v>125</v>
      </c>
      <c r="E115" s="39"/>
      <c r="F115" s="198" t="s">
        <v>182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125</v>
      </c>
      <c r="AU115" s="16" t="s">
        <v>71</v>
      </c>
    </row>
    <row r="116" s="10" customFormat="1">
      <c r="A116" s="10"/>
      <c r="B116" s="204"/>
      <c r="C116" s="205"/>
      <c r="D116" s="197" t="s">
        <v>151</v>
      </c>
      <c r="E116" s="206" t="s">
        <v>19</v>
      </c>
      <c r="F116" s="207" t="s">
        <v>185</v>
      </c>
      <c r="G116" s="205"/>
      <c r="H116" s="208">
        <v>9.7530000000000001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4" t="s">
        <v>151</v>
      </c>
      <c r="AU116" s="214" t="s">
        <v>71</v>
      </c>
      <c r="AV116" s="10" t="s">
        <v>80</v>
      </c>
      <c r="AW116" s="10" t="s">
        <v>33</v>
      </c>
      <c r="AX116" s="10" t="s">
        <v>71</v>
      </c>
      <c r="AY116" s="214" t="s">
        <v>123</v>
      </c>
    </row>
    <row r="117" s="11" customFormat="1">
      <c r="A117" s="11"/>
      <c r="B117" s="215"/>
      <c r="C117" s="216"/>
      <c r="D117" s="197" t="s">
        <v>151</v>
      </c>
      <c r="E117" s="217" t="s">
        <v>19</v>
      </c>
      <c r="F117" s="218" t="s">
        <v>161</v>
      </c>
      <c r="G117" s="216"/>
      <c r="H117" s="219">
        <v>9.7530000000000001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25" t="s">
        <v>151</v>
      </c>
      <c r="AU117" s="225" t="s">
        <v>71</v>
      </c>
      <c r="AV117" s="11" t="s">
        <v>122</v>
      </c>
      <c r="AW117" s="11" t="s">
        <v>33</v>
      </c>
      <c r="AX117" s="11" t="s">
        <v>78</v>
      </c>
      <c r="AY117" s="225" t="s">
        <v>123</v>
      </c>
    </row>
    <row r="118" s="2" customFormat="1" ht="24.15" customHeight="1">
      <c r="A118" s="37"/>
      <c r="B118" s="38"/>
      <c r="C118" s="184" t="s">
        <v>186</v>
      </c>
      <c r="D118" s="184" t="s">
        <v>117</v>
      </c>
      <c r="E118" s="185" t="s">
        <v>187</v>
      </c>
      <c r="F118" s="186" t="s">
        <v>188</v>
      </c>
      <c r="G118" s="187" t="s">
        <v>183</v>
      </c>
      <c r="H118" s="188">
        <v>0.039</v>
      </c>
      <c r="I118" s="189"/>
      <c r="J118" s="190">
        <f>ROUND(I118*H118,2)</f>
        <v>0</v>
      </c>
      <c r="K118" s="186" t="s">
        <v>121</v>
      </c>
      <c r="L118" s="43"/>
      <c r="M118" s="191" t="s">
        <v>19</v>
      </c>
      <c r="N118" s="192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122</v>
      </c>
      <c r="AT118" s="195" t="s">
        <v>117</v>
      </c>
      <c r="AU118" s="195" t="s">
        <v>71</v>
      </c>
      <c r="AY118" s="16" t="s">
        <v>123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78</v>
      </c>
      <c r="BK118" s="196">
        <f>ROUND(I118*H118,2)</f>
        <v>0</v>
      </c>
      <c r="BL118" s="16" t="s">
        <v>122</v>
      </c>
      <c r="BM118" s="195" t="s">
        <v>189</v>
      </c>
    </row>
    <row r="119" s="2" customFormat="1">
      <c r="A119" s="37"/>
      <c r="B119" s="38"/>
      <c r="C119" s="39"/>
      <c r="D119" s="197" t="s">
        <v>125</v>
      </c>
      <c r="E119" s="39"/>
      <c r="F119" s="198" t="s">
        <v>190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125</v>
      </c>
      <c r="AU119" s="16" t="s">
        <v>71</v>
      </c>
    </row>
    <row r="120" s="2" customFormat="1">
      <c r="A120" s="37"/>
      <c r="B120" s="38"/>
      <c r="C120" s="39"/>
      <c r="D120" s="202" t="s">
        <v>127</v>
      </c>
      <c r="E120" s="39"/>
      <c r="F120" s="203" t="s">
        <v>191</v>
      </c>
      <c r="G120" s="39"/>
      <c r="H120" s="39"/>
      <c r="I120" s="199"/>
      <c r="J120" s="39"/>
      <c r="K120" s="39"/>
      <c r="L120" s="43"/>
      <c r="M120" s="200"/>
      <c r="N120" s="20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127</v>
      </c>
      <c r="AU120" s="16" t="s">
        <v>71</v>
      </c>
    </row>
    <row r="121" s="10" customFormat="1">
      <c r="A121" s="10"/>
      <c r="B121" s="204"/>
      <c r="C121" s="205"/>
      <c r="D121" s="197" t="s">
        <v>151</v>
      </c>
      <c r="E121" s="206" t="s">
        <v>19</v>
      </c>
      <c r="F121" s="207" t="s">
        <v>192</v>
      </c>
      <c r="G121" s="205"/>
      <c r="H121" s="208">
        <v>0.039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4" t="s">
        <v>151</v>
      </c>
      <c r="AU121" s="214" t="s">
        <v>71</v>
      </c>
      <c r="AV121" s="10" t="s">
        <v>80</v>
      </c>
      <c r="AW121" s="10" t="s">
        <v>33</v>
      </c>
      <c r="AX121" s="10" t="s">
        <v>78</v>
      </c>
      <c r="AY121" s="214" t="s">
        <v>123</v>
      </c>
    </row>
    <row r="122" s="2" customFormat="1" ht="24.15" customHeight="1">
      <c r="A122" s="37"/>
      <c r="B122" s="38"/>
      <c r="C122" s="226" t="s">
        <v>8</v>
      </c>
      <c r="D122" s="226" t="s">
        <v>163</v>
      </c>
      <c r="E122" s="227" t="s">
        <v>193</v>
      </c>
      <c r="F122" s="228" t="s">
        <v>194</v>
      </c>
      <c r="G122" s="229" t="s">
        <v>166</v>
      </c>
      <c r="H122" s="230">
        <v>39</v>
      </c>
      <c r="I122" s="231"/>
      <c r="J122" s="232">
        <f>ROUND(I122*H122,2)</f>
        <v>0</v>
      </c>
      <c r="K122" s="228" t="s">
        <v>19</v>
      </c>
      <c r="L122" s="233"/>
      <c r="M122" s="234" t="s">
        <v>19</v>
      </c>
      <c r="N122" s="235" t="s">
        <v>42</v>
      </c>
      <c r="O122" s="83"/>
      <c r="P122" s="193">
        <f>O122*H122</f>
        <v>0</v>
      </c>
      <c r="Q122" s="193">
        <v>0.001</v>
      </c>
      <c r="R122" s="193">
        <f>Q122*H122</f>
        <v>0.039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167</v>
      </c>
      <c r="AT122" s="195" t="s">
        <v>163</v>
      </c>
      <c r="AU122" s="195" t="s">
        <v>71</v>
      </c>
      <c r="AY122" s="16" t="s">
        <v>123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122</v>
      </c>
      <c r="BM122" s="195" t="s">
        <v>195</v>
      </c>
    </row>
    <row r="123" s="2" customFormat="1">
      <c r="A123" s="37"/>
      <c r="B123" s="38"/>
      <c r="C123" s="39"/>
      <c r="D123" s="197" t="s">
        <v>125</v>
      </c>
      <c r="E123" s="39"/>
      <c r="F123" s="198" t="s">
        <v>196</v>
      </c>
      <c r="G123" s="39"/>
      <c r="H123" s="39"/>
      <c r="I123" s="199"/>
      <c r="J123" s="39"/>
      <c r="K123" s="39"/>
      <c r="L123" s="43"/>
      <c r="M123" s="200"/>
      <c r="N123" s="20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125</v>
      </c>
      <c r="AU123" s="16" t="s">
        <v>71</v>
      </c>
    </row>
    <row r="124" s="10" customFormat="1">
      <c r="A124" s="10"/>
      <c r="B124" s="204"/>
      <c r="C124" s="205"/>
      <c r="D124" s="197" t="s">
        <v>151</v>
      </c>
      <c r="E124" s="206" t="s">
        <v>19</v>
      </c>
      <c r="F124" s="207" t="s">
        <v>197</v>
      </c>
      <c r="G124" s="205"/>
      <c r="H124" s="208">
        <v>39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4" t="s">
        <v>151</v>
      </c>
      <c r="AU124" s="214" t="s">
        <v>71</v>
      </c>
      <c r="AV124" s="10" t="s">
        <v>80</v>
      </c>
      <c r="AW124" s="10" t="s">
        <v>33</v>
      </c>
      <c r="AX124" s="10" t="s">
        <v>78</v>
      </c>
      <c r="AY124" s="214" t="s">
        <v>123</v>
      </c>
    </row>
    <row r="125" s="2" customFormat="1" ht="24.15" customHeight="1">
      <c r="A125" s="37"/>
      <c r="B125" s="38"/>
      <c r="C125" s="184" t="s">
        <v>198</v>
      </c>
      <c r="D125" s="184" t="s">
        <v>117</v>
      </c>
      <c r="E125" s="185" t="s">
        <v>199</v>
      </c>
      <c r="F125" s="186" t="s">
        <v>200</v>
      </c>
      <c r="G125" s="187" t="s">
        <v>183</v>
      </c>
      <c r="H125" s="188">
        <v>0.029999999999999999</v>
      </c>
      <c r="I125" s="189"/>
      <c r="J125" s="190">
        <f>ROUND(I125*H125,2)</f>
        <v>0</v>
      </c>
      <c r="K125" s="186" t="s">
        <v>121</v>
      </c>
      <c r="L125" s="43"/>
      <c r="M125" s="191" t="s">
        <v>19</v>
      </c>
      <c r="N125" s="192" t="s">
        <v>42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122</v>
      </c>
      <c r="AT125" s="195" t="s">
        <v>117</v>
      </c>
      <c r="AU125" s="195" t="s">
        <v>71</v>
      </c>
      <c r="AY125" s="16" t="s">
        <v>123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78</v>
      </c>
      <c r="BK125" s="196">
        <f>ROUND(I125*H125,2)</f>
        <v>0</v>
      </c>
      <c r="BL125" s="16" t="s">
        <v>122</v>
      </c>
      <c r="BM125" s="195" t="s">
        <v>201</v>
      </c>
    </row>
    <row r="126" s="2" customFormat="1">
      <c r="A126" s="37"/>
      <c r="B126" s="38"/>
      <c r="C126" s="39"/>
      <c r="D126" s="197" t="s">
        <v>125</v>
      </c>
      <c r="E126" s="39"/>
      <c r="F126" s="198" t="s">
        <v>202</v>
      </c>
      <c r="G126" s="39"/>
      <c r="H126" s="39"/>
      <c r="I126" s="199"/>
      <c r="J126" s="39"/>
      <c r="K126" s="39"/>
      <c r="L126" s="43"/>
      <c r="M126" s="200"/>
      <c r="N126" s="20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125</v>
      </c>
      <c r="AU126" s="16" t="s">
        <v>71</v>
      </c>
    </row>
    <row r="127" s="2" customFormat="1">
      <c r="A127" s="37"/>
      <c r="B127" s="38"/>
      <c r="C127" s="39"/>
      <c r="D127" s="202" t="s">
        <v>127</v>
      </c>
      <c r="E127" s="39"/>
      <c r="F127" s="203" t="s">
        <v>203</v>
      </c>
      <c r="G127" s="39"/>
      <c r="H127" s="39"/>
      <c r="I127" s="199"/>
      <c r="J127" s="39"/>
      <c r="K127" s="39"/>
      <c r="L127" s="43"/>
      <c r="M127" s="200"/>
      <c r="N127" s="20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127</v>
      </c>
      <c r="AU127" s="16" t="s">
        <v>71</v>
      </c>
    </row>
    <row r="128" s="10" customFormat="1">
      <c r="A128" s="10"/>
      <c r="B128" s="204"/>
      <c r="C128" s="205"/>
      <c r="D128" s="197" t="s">
        <v>151</v>
      </c>
      <c r="E128" s="206" t="s">
        <v>19</v>
      </c>
      <c r="F128" s="207" t="s">
        <v>204</v>
      </c>
      <c r="G128" s="205"/>
      <c r="H128" s="208">
        <v>0.029999999999999999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4" t="s">
        <v>151</v>
      </c>
      <c r="AU128" s="214" t="s">
        <v>71</v>
      </c>
      <c r="AV128" s="10" t="s">
        <v>80</v>
      </c>
      <c r="AW128" s="10" t="s">
        <v>33</v>
      </c>
      <c r="AX128" s="10" t="s">
        <v>78</v>
      </c>
      <c r="AY128" s="214" t="s">
        <v>123</v>
      </c>
    </row>
    <row r="129" s="2" customFormat="1" ht="16.5" customHeight="1">
      <c r="A129" s="37"/>
      <c r="B129" s="38"/>
      <c r="C129" s="226" t="s">
        <v>205</v>
      </c>
      <c r="D129" s="226" t="s">
        <v>163</v>
      </c>
      <c r="E129" s="227" t="s">
        <v>206</v>
      </c>
      <c r="F129" s="228" t="s">
        <v>207</v>
      </c>
      <c r="G129" s="229" t="s">
        <v>166</v>
      </c>
      <c r="H129" s="230">
        <v>29.949999999999999</v>
      </c>
      <c r="I129" s="231"/>
      <c r="J129" s="232">
        <f>ROUND(I129*H129,2)</f>
        <v>0</v>
      </c>
      <c r="K129" s="228" t="s">
        <v>121</v>
      </c>
      <c r="L129" s="233"/>
      <c r="M129" s="234" t="s">
        <v>19</v>
      </c>
      <c r="N129" s="235" t="s">
        <v>42</v>
      </c>
      <c r="O129" s="83"/>
      <c r="P129" s="193">
        <f>O129*H129</f>
        <v>0</v>
      </c>
      <c r="Q129" s="193">
        <v>0.001</v>
      </c>
      <c r="R129" s="193">
        <f>Q129*H129</f>
        <v>0.029950000000000001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167</v>
      </c>
      <c r="AT129" s="195" t="s">
        <v>163</v>
      </c>
      <c r="AU129" s="195" t="s">
        <v>71</v>
      </c>
      <c r="AY129" s="16" t="s">
        <v>123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78</v>
      </c>
      <c r="BK129" s="196">
        <f>ROUND(I129*H129,2)</f>
        <v>0</v>
      </c>
      <c r="BL129" s="16" t="s">
        <v>122</v>
      </c>
      <c r="BM129" s="195" t="s">
        <v>208</v>
      </c>
    </row>
    <row r="130" s="2" customFormat="1">
      <c r="A130" s="37"/>
      <c r="B130" s="38"/>
      <c r="C130" s="39"/>
      <c r="D130" s="197" t="s">
        <v>125</v>
      </c>
      <c r="E130" s="39"/>
      <c r="F130" s="198" t="s">
        <v>207</v>
      </c>
      <c r="G130" s="39"/>
      <c r="H130" s="39"/>
      <c r="I130" s="199"/>
      <c r="J130" s="39"/>
      <c r="K130" s="39"/>
      <c r="L130" s="43"/>
      <c r="M130" s="200"/>
      <c r="N130" s="201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125</v>
      </c>
      <c r="AU130" s="16" t="s">
        <v>71</v>
      </c>
    </row>
    <row r="131" s="10" customFormat="1">
      <c r="A131" s="10"/>
      <c r="B131" s="204"/>
      <c r="C131" s="205"/>
      <c r="D131" s="197" t="s">
        <v>151</v>
      </c>
      <c r="E131" s="206" t="s">
        <v>19</v>
      </c>
      <c r="F131" s="207" t="s">
        <v>209</v>
      </c>
      <c r="G131" s="205"/>
      <c r="H131" s="208">
        <v>29.949999999999999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4" t="s">
        <v>151</v>
      </c>
      <c r="AU131" s="214" t="s">
        <v>71</v>
      </c>
      <c r="AV131" s="10" t="s">
        <v>80</v>
      </c>
      <c r="AW131" s="10" t="s">
        <v>33</v>
      </c>
      <c r="AX131" s="10" t="s">
        <v>78</v>
      </c>
      <c r="AY131" s="214" t="s">
        <v>123</v>
      </c>
    </row>
    <row r="132" s="2" customFormat="1" ht="33" customHeight="1">
      <c r="A132" s="37"/>
      <c r="B132" s="38"/>
      <c r="C132" s="184" t="s">
        <v>210</v>
      </c>
      <c r="D132" s="184" t="s">
        <v>117</v>
      </c>
      <c r="E132" s="185" t="s">
        <v>211</v>
      </c>
      <c r="F132" s="186" t="s">
        <v>212</v>
      </c>
      <c r="G132" s="187" t="s">
        <v>213</v>
      </c>
      <c r="H132" s="188">
        <v>39</v>
      </c>
      <c r="I132" s="189"/>
      <c r="J132" s="190">
        <f>ROUND(I132*H132,2)</f>
        <v>0</v>
      </c>
      <c r="K132" s="186" t="s">
        <v>121</v>
      </c>
      <c r="L132" s="43"/>
      <c r="M132" s="191" t="s">
        <v>19</v>
      </c>
      <c r="N132" s="192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122</v>
      </c>
      <c r="AT132" s="195" t="s">
        <v>117</v>
      </c>
      <c r="AU132" s="195" t="s">
        <v>71</v>
      </c>
      <c r="AY132" s="16" t="s">
        <v>123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122</v>
      </c>
      <c r="BM132" s="195" t="s">
        <v>214</v>
      </c>
    </row>
    <row r="133" s="2" customFormat="1">
      <c r="A133" s="37"/>
      <c r="B133" s="38"/>
      <c r="C133" s="39"/>
      <c r="D133" s="197" t="s">
        <v>125</v>
      </c>
      <c r="E133" s="39"/>
      <c r="F133" s="198" t="s">
        <v>215</v>
      </c>
      <c r="G133" s="39"/>
      <c r="H133" s="39"/>
      <c r="I133" s="199"/>
      <c r="J133" s="39"/>
      <c r="K133" s="39"/>
      <c r="L133" s="43"/>
      <c r="M133" s="200"/>
      <c r="N133" s="20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125</v>
      </c>
      <c r="AU133" s="16" t="s">
        <v>71</v>
      </c>
    </row>
    <row r="134" s="2" customFormat="1">
      <c r="A134" s="37"/>
      <c r="B134" s="38"/>
      <c r="C134" s="39"/>
      <c r="D134" s="202" t="s">
        <v>127</v>
      </c>
      <c r="E134" s="39"/>
      <c r="F134" s="203" t="s">
        <v>216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127</v>
      </c>
      <c r="AU134" s="16" t="s">
        <v>71</v>
      </c>
    </row>
    <row r="135" s="10" customFormat="1">
      <c r="A135" s="10"/>
      <c r="B135" s="204"/>
      <c r="C135" s="205"/>
      <c r="D135" s="197" t="s">
        <v>151</v>
      </c>
      <c r="E135" s="206" t="s">
        <v>19</v>
      </c>
      <c r="F135" s="207" t="s">
        <v>217</v>
      </c>
      <c r="G135" s="205"/>
      <c r="H135" s="208">
        <v>39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4" t="s">
        <v>151</v>
      </c>
      <c r="AU135" s="214" t="s">
        <v>71</v>
      </c>
      <c r="AV135" s="10" t="s">
        <v>80</v>
      </c>
      <c r="AW135" s="10" t="s">
        <v>33</v>
      </c>
      <c r="AX135" s="10" t="s">
        <v>78</v>
      </c>
      <c r="AY135" s="214" t="s">
        <v>123</v>
      </c>
    </row>
    <row r="136" s="2" customFormat="1" ht="24.15" customHeight="1">
      <c r="A136" s="37"/>
      <c r="B136" s="38"/>
      <c r="C136" s="184" t="s">
        <v>218</v>
      </c>
      <c r="D136" s="184" t="s">
        <v>117</v>
      </c>
      <c r="E136" s="185" t="s">
        <v>219</v>
      </c>
      <c r="F136" s="186" t="s">
        <v>220</v>
      </c>
      <c r="G136" s="187" t="s">
        <v>213</v>
      </c>
      <c r="H136" s="188">
        <v>39</v>
      </c>
      <c r="I136" s="189"/>
      <c r="J136" s="190">
        <f>ROUND(I136*H136,2)</f>
        <v>0</v>
      </c>
      <c r="K136" s="186" t="s">
        <v>121</v>
      </c>
      <c r="L136" s="43"/>
      <c r="M136" s="191" t="s">
        <v>19</v>
      </c>
      <c r="N136" s="192" t="s">
        <v>42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122</v>
      </c>
      <c r="AT136" s="195" t="s">
        <v>117</v>
      </c>
      <c r="AU136" s="195" t="s">
        <v>71</v>
      </c>
      <c r="AY136" s="16" t="s">
        <v>123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78</v>
      </c>
      <c r="BK136" s="196">
        <f>ROUND(I136*H136,2)</f>
        <v>0</v>
      </c>
      <c r="BL136" s="16" t="s">
        <v>122</v>
      </c>
      <c r="BM136" s="195" t="s">
        <v>221</v>
      </c>
    </row>
    <row r="137" s="2" customFormat="1">
      <c r="A137" s="37"/>
      <c r="B137" s="38"/>
      <c r="C137" s="39"/>
      <c r="D137" s="197" t="s">
        <v>125</v>
      </c>
      <c r="E137" s="39"/>
      <c r="F137" s="198" t="s">
        <v>222</v>
      </c>
      <c r="G137" s="39"/>
      <c r="H137" s="39"/>
      <c r="I137" s="199"/>
      <c r="J137" s="39"/>
      <c r="K137" s="39"/>
      <c r="L137" s="43"/>
      <c r="M137" s="200"/>
      <c r="N137" s="20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125</v>
      </c>
      <c r="AU137" s="16" t="s">
        <v>71</v>
      </c>
    </row>
    <row r="138" s="2" customFormat="1">
      <c r="A138" s="37"/>
      <c r="B138" s="38"/>
      <c r="C138" s="39"/>
      <c r="D138" s="202" t="s">
        <v>127</v>
      </c>
      <c r="E138" s="39"/>
      <c r="F138" s="203" t="s">
        <v>223</v>
      </c>
      <c r="G138" s="39"/>
      <c r="H138" s="39"/>
      <c r="I138" s="199"/>
      <c r="J138" s="39"/>
      <c r="K138" s="39"/>
      <c r="L138" s="43"/>
      <c r="M138" s="200"/>
      <c r="N138" s="201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127</v>
      </c>
      <c r="AU138" s="16" t="s">
        <v>71</v>
      </c>
    </row>
    <row r="139" s="10" customFormat="1">
      <c r="A139" s="10"/>
      <c r="B139" s="204"/>
      <c r="C139" s="205"/>
      <c r="D139" s="197" t="s">
        <v>151</v>
      </c>
      <c r="E139" s="206" t="s">
        <v>19</v>
      </c>
      <c r="F139" s="207" t="s">
        <v>224</v>
      </c>
      <c r="G139" s="205"/>
      <c r="H139" s="208">
        <v>39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4" t="s">
        <v>151</v>
      </c>
      <c r="AU139" s="214" t="s">
        <v>71</v>
      </c>
      <c r="AV139" s="10" t="s">
        <v>80</v>
      </c>
      <c r="AW139" s="10" t="s">
        <v>33</v>
      </c>
      <c r="AX139" s="10" t="s">
        <v>78</v>
      </c>
      <c r="AY139" s="214" t="s">
        <v>123</v>
      </c>
    </row>
    <row r="140" s="2" customFormat="1" ht="16.5" customHeight="1">
      <c r="A140" s="37"/>
      <c r="B140" s="38"/>
      <c r="C140" s="226" t="s">
        <v>225</v>
      </c>
      <c r="D140" s="226" t="s">
        <v>163</v>
      </c>
      <c r="E140" s="227" t="s">
        <v>226</v>
      </c>
      <c r="F140" s="228" t="s">
        <v>227</v>
      </c>
      <c r="G140" s="229" t="s">
        <v>213</v>
      </c>
      <c r="H140" s="230">
        <v>21</v>
      </c>
      <c r="I140" s="231"/>
      <c r="J140" s="232">
        <f>ROUND(I140*H140,2)</f>
        <v>0</v>
      </c>
      <c r="K140" s="228" t="s">
        <v>19</v>
      </c>
      <c r="L140" s="233"/>
      <c r="M140" s="234" t="s">
        <v>19</v>
      </c>
      <c r="N140" s="235" t="s">
        <v>42</v>
      </c>
      <c r="O140" s="83"/>
      <c r="P140" s="193">
        <f>O140*H140</f>
        <v>0</v>
      </c>
      <c r="Q140" s="193">
        <v>0.0040000000000000001</v>
      </c>
      <c r="R140" s="193">
        <f>Q140*H140</f>
        <v>0.084000000000000005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167</v>
      </c>
      <c r="AT140" s="195" t="s">
        <v>163</v>
      </c>
      <c r="AU140" s="195" t="s">
        <v>71</v>
      </c>
      <c r="AY140" s="16" t="s">
        <v>123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78</v>
      </c>
      <c r="BK140" s="196">
        <f>ROUND(I140*H140,2)</f>
        <v>0</v>
      </c>
      <c r="BL140" s="16" t="s">
        <v>122</v>
      </c>
      <c r="BM140" s="195" t="s">
        <v>228</v>
      </c>
    </row>
    <row r="141" s="2" customFormat="1">
      <c r="A141" s="37"/>
      <c r="B141" s="38"/>
      <c r="C141" s="39"/>
      <c r="D141" s="197" t="s">
        <v>125</v>
      </c>
      <c r="E141" s="39"/>
      <c r="F141" s="198" t="s">
        <v>227</v>
      </c>
      <c r="G141" s="39"/>
      <c r="H141" s="39"/>
      <c r="I141" s="199"/>
      <c r="J141" s="39"/>
      <c r="K141" s="39"/>
      <c r="L141" s="43"/>
      <c r="M141" s="200"/>
      <c r="N141" s="201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125</v>
      </c>
      <c r="AU141" s="16" t="s">
        <v>71</v>
      </c>
    </row>
    <row r="142" s="10" customFormat="1">
      <c r="A142" s="10"/>
      <c r="B142" s="204"/>
      <c r="C142" s="205"/>
      <c r="D142" s="197" t="s">
        <v>151</v>
      </c>
      <c r="E142" s="206" t="s">
        <v>19</v>
      </c>
      <c r="F142" s="207" t="s">
        <v>229</v>
      </c>
      <c r="G142" s="205"/>
      <c r="H142" s="208">
        <v>21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14" t="s">
        <v>151</v>
      </c>
      <c r="AU142" s="214" t="s">
        <v>71</v>
      </c>
      <c r="AV142" s="10" t="s">
        <v>80</v>
      </c>
      <c r="AW142" s="10" t="s">
        <v>33</v>
      </c>
      <c r="AX142" s="10" t="s">
        <v>71</v>
      </c>
      <c r="AY142" s="214" t="s">
        <v>123</v>
      </c>
    </row>
    <row r="143" s="11" customFormat="1">
      <c r="A143" s="11"/>
      <c r="B143" s="215"/>
      <c r="C143" s="216"/>
      <c r="D143" s="197" t="s">
        <v>151</v>
      </c>
      <c r="E143" s="217" t="s">
        <v>19</v>
      </c>
      <c r="F143" s="218" t="s">
        <v>161</v>
      </c>
      <c r="G143" s="216"/>
      <c r="H143" s="219">
        <v>21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25" t="s">
        <v>151</v>
      </c>
      <c r="AU143" s="225" t="s">
        <v>71</v>
      </c>
      <c r="AV143" s="11" t="s">
        <v>122</v>
      </c>
      <c r="AW143" s="11" t="s">
        <v>33</v>
      </c>
      <c r="AX143" s="11" t="s">
        <v>78</v>
      </c>
      <c r="AY143" s="225" t="s">
        <v>123</v>
      </c>
    </row>
    <row r="144" s="2" customFormat="1" ht="16.5" customHeight="1">
      <c r="A144" s="37"/>
      <c r="B144" s="38"/>
      <c r="C144" s="226" t="s">
        <v>230</v>
      </c>
      <c r="D144" s="226" t="s">
        <v>163</v>
      </c>
      <c r="E144" s="227" t="s">
        <v>231</v>
      </c>
      <c r="F144" s="228" t="s">
        <v>232</v>
      </c>
      <c r="G144" s="229" t="s">
        <v>213</v>
      </c>
      <c r="H144" s="230">
        <v>9</v>
      </c>
      <c r="I144" s="231"/>
      <c r="J144" s="232">
        <f>ROUND(I144*H144,2)</f>
        <v>0</v>
      </c>
      <c r="K144" s="228" t="s">
        <v>19</v>
      </c>
      <c r="L144" s="233"/>
      <c r="M144" s="234" t="s">
        <v>19</v>
      </c>
      <c r="N144" s="235" t="s">
        <v>42</v>
      </c>
      <c r="O144" s="83"/>
      <c r="P144" s="193">
        <f>O144*H144</f>
        <v>0</v>
      </c>
      <c r="Q144" s="193">
        <v>0.0040000000000000001</v>
      </c>
      <c r="R144" s="193">
        <f>Q144*H144</f>
        <v>0.036000000000000004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167</v>
      </c>
      <c r="AT144" s="195" t="s">
        <v>163</v>
      </c>
      <c r="AU144" s="195" t="s">
        <v>71</v>
      </c>
      <c r="AY144" s="16" t="s">
        <v>123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78</v>
      </c>
      <c r="BK144" s="196">
        <f>ROUND(I144*H144,2)</f>
        <v>0</v>
      </c>
      <c r="BL144" s="16" t="s">
        <v>122</v>
      </c>
      <c r="BM144" s="195" t="s">
        <v>233</v>
      </c>
    </row>
    <row r="145" s="2" customFormat="1">
      <c r="A145" s="37"/>
      <c r="B145" s="38"/>
      <c r="C145" s="39"/>
      <c r="D145" s="197" t="s">
        <v>125</v>
      </c>
      <c r="E145" s="39"/>
      <c r="F145" s="198" t="s">
        <v>232</v>
      </c>
      <c r="G145" s="39"/>
      <c r="H145" s="39"/>
      <c r="I145" s="199"/>
      <c r="J145" s="39"/>
      <c r="K145" s="39"/>
      <c r="L145" s="43"/>
      <c r="M145" s="200"/>
      <c r="N145" s="201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125</v>
      </c>
      <c r="AU145" s="16" t="s">
        <v>71</v>
      </c>
    </row>
    <row r="146" s="10" customFormat="1">
      <c r="A146" s="10"/>
      <c r="B146" s="204"/>
      <c r="C146" s="205"/>
      <c r="D146" s="197" t="s">
        <v>151</v>
      </c>
      <c r="E146" s="206" t="s">
        <v>19</v>
      </c>
      <c r="F146" s="207" t="s">
        <v>234</v>
      </c>
      <c r="G146" s="205"/>
      <c r="H146" s="208">
        <v>6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4" t="s">
        <v>151</v>
      </c>
      <c r="AU146" s="214" t="s">
        <v>71</v>
      </c>
      <c r="AV146" s="10" t="s">
        <v>80</v>
      </c>
      <c r="AW146" s="10" t="s">
        <v>33</v>
      </c>
      <c r="AX146" s="10" t="s">
        <v>71</v>
      </c>
      <c r="AY146" s="214" t="s">
        <v>123</v>
      </c>
    </row>
    <row r="147" s="10" customFormat="1">
      <c r="A147" s="10"/>
      <c r="B147" s="204"/>
      <c r="C147" s="205"/>
      <c r="D147" s="197" t="s">
        <v>151</v>
      </c>
      <c r="E147" s="206" t="s">
        <v>19</v>
      </c>
      <c r="F147" s="207" t="s">
        <v>235</v>
      </c>
      <c r="G147" s="205"/>
      <c r="H147" s="208">
        <v>3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4" t="s">
        <v>151</v>
      </c>
      <c r="AU147" s="214" t="s">
        <v>71</v>
      </c>
      <c r="AV147" s="10" t="s">
        <v>80</v>
      </c>
      <c r="AW147" s="10" t="s">
        <v>33</v>
      </c>
      <c r="AX147" s="10" t="s">
        <v>71</v>
      </c>
      <c r="AY147" s="214" t="s">
        <v>123</v>
      </c>
    </row>
    <row r="148" s="11" customFormat="1">
      <c r="A148" s="11"/>
      <c r="B148" s="215"/>
      <c r="C148" s="216"/>
      <c r="D148" s="197" t="s">
        <v>151</v>
      </c>
      <c r="E148" s="217" t="s">
        <v>19</v>
      </c>
      <c r="F148" s="218" t="s">
        <v>161</v>
      </c>
      <c r="G148" s="216"/>
      <c r="H148" s="219">
        <v>9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25" t="s">
        <v>151</v>
      </c>
      <c r="AU148" s="225" t="s">
        <v>71</v>
      </c>
      <c r="AV148" s="11" t="s">
        <v>122</v>
      </c>
      <c r="AW148" s="11" t="s">
        <v>33</v>
      </c>
      <c r="AX148" s="11" t="s">
        <v>78</v>
      </c>
      <c r="AY148" s="225" t="s">
        <v>123</v>
      </c>
    </row>
    <row r="149" s="2" customFormat="1" ht="16.5" customHeight="1">
      <c r="A149" s="37"/>
      <c r="B149" s="38"/>
      <c r="C149" s="226" t="s">
        <v>236</v>
      </c>
      <c r="D149" s="226" t="s">
        <v>163</v>
      </c>
      <c r="E149" s="227" t="s">
        <v>237</v>
      </c>
      <c r="F149" s="228" t="s">
        <v>238</v>
      </c>
      <c r="G149" s="229" t="s">
        <v>213</v>
      </c>
      <c r="H149" s="230">
        <v>9</v>
      </c>
      <c r="I149" s="231"/>
      <c r="J149" s="232">
        <f>ROUND(I149*H149,2)</f>
        <v>0</v>
      </c>
      <c r="K149" s="228" t="s">
        <v>19</v>
      </c>
      <c r="L149" s="233"/>
      <c r="M149" s="234" t="s">
        <v>19</v>
      </c>
      <c r="N149" s="235" t="s">
        <v>42</v>
      </c>
      <c r="O149" s="83"/>
      <c r="P149" s="193">
        <f>O149*H149</f>
        <v>0</v>
      </c>
      <c r="Q149" s="193">
        <v>0.0040000000000000001</v>
      </c>
      <c r="R149" s="193">
        <f>Q149*H149</f>
        <v>0.036000000000000004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167</v>
      </c>
      <c r="AT149" s="195" t="s">
        <v>163</v>
      </c>
      <c r="AU149" s="195" t="s">
        <v>71</v>
      </c>
      <c r="AY149" s="16" t="s">
        <v>123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78</v>
      </c>
      <c r="BK149" s="196">
        <f>ROUND(I149*H149,2)</f>
        <v>0</v>
      </c>
      <c r="BL149" s="16" t="s">
        <v>122</v>
      </c>
      <c r="BM149" s="195" t="s">
        <v>239</v>
      </c>
    </row>
    <row r="150" s="2" customFormat="1">
      <c r="A150" s="37"/>
      <c r="B150" s="38"/>
      <c r="C150" s="39"/>
      <c r="D150" s="197" t="s">
        <v>125</v>
      </c>
      <c r="E150" s="39"/>
      <c r="F150" s="198" t="s">
        <v>238</v>
      </c>
      <c r="G150" s="39"/>
      <c r="H150" s="39"/>
      <c r="I150" s="199"/>
      <c r="J150" s="39"/>
      <c r="K150" s="39"/>
      <c r="L150" s="43"/>
      <c r="M150" s="200"/>
      <c r="N150" s="201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125</v>
      </c>
      <c r="AU150" s="16" t="s">
        <v>71</v>
      </c>
    </row>
    <row r="151" s="10" customFormat="1">
      <c r="A151" s="10"/>
      <c r="B151" s="204"/>
      <c r="C151" s="205"/>
      <c r="D151" s="197" t="s">
        <v>151</v>
      </c>
      <c r="E151" s="206" t="s">
        <v>19</v>
      </c>
      <c r="F151" s="207" t="s">
        <v>240</v>
      </c>
      <c r="G151" s="205"/>
      <c r="H151" s="208">
        <v>6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4" t="s">
        <v>151</v>
      </c>
      <c r="AU151" s="214" t="s">
        <v>71</v>
      </c>
      <c r="AV151" s="10" t="s">
        <v>80</v>
      </c>
      <c r="AW151" s="10" t="s">
        <v>33</v>
      </c>
      <c r="AX151" s="10" t="s">
        <v>71</v>
      </c>
      <c r="AY151" s="214" t="s">
        <v>123</v>
      </c>
    </row>
    <row r="152" s="10" customFormat="1">
      <c r="A152" s="10"/>
      <c r="B152" s="204"/>
      <c r="C152" s="205"/>
      <c r="D152" s="197" t="s">
        <v>151</v>
      </c>
      <c r="E152" s="206" t="s">
        <v>19</v>
      </c>
      <c r="F152" s="207" t="s">
        <v>241</v>
      </c>
      <c r="G152" s="205"/>
      <c r="H152" s="208">
        <v>3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4" t="s">
        <v>151</v>
      </c>
      <c r="AU152" s="214" t="s">
        <v>71</v>
      </c>
      <c r="AV152" s="10" t="s">
        <v>80</v>
      </c>
      <c r="AW152" s="10" t="s">
        <v>33</v>
      </c>
      <c r="AX152" s="10" t="s">
        <v>71</v>
      </c>
      <c r="AY152" s="214" t="s">
        <v>123</v>
      </c>
    </row>
    <row r="153" s="11" customFormat="1">
      <c r="A153" s="11"/>
      <c r="B153" s="215"/>
      <c r="C153" s="216"/>
      <c r="D153" s="197" t="s">
        <v>151</v>
      </c>
      <c r="E153" s="217" t="s">
        <v>19</v>
      </c>
      <c r="F153" s="218" t="s">
        <v>161</v>
      </c>
      <c r="G153" s="216"/>
      <c r="H153" s="219">
        <v>9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25" t="s">
        <v>151</v>
      </c>
      <c r="AU153" s="225" t="s">
        <v>71</v>
      </c>
      <c r="AV153" s="11" t="s">
        <v>122</v>
      </c>
      <c r="AW153" s="11" t="s">
        <v>33</v>
      </c>
      <c r="AX153" s="11" t="s">
        <v>78</v>
      </c>
      <c r="AY153" s="225" t="s">
        <v>123</v>
      </c>
    </row>
    <row r="154" s="2" customFormat="1" ht="24.15" customHeight="1">
      <c r="A154" s="37"/>
      <c r="B154" s="38"/>
      <c r="C154" s="184" t="s">
        <v>242</v>
      </c>
      <c r="D154" s="184" t="s">
        <v>117</v>
      </c>
      <c r="E154" s="185" t="s">
        <v>243</v>
      </c>
      <c r="F154" s="186" t="s">
        <v>244</v>
      </c>
      <c r="G154" s="187" t="s">
        <v>213</v>
      </c>
      <c r="H154" s="188">
        <v>39</v>
      </c>
      <c r="I154" s="189"/>
      <c r="J154" s="190">
        <f>ROUND(I154*H154,2)</f>
        <v>0</v>
      </c>
      <c r="K154" s="186" t="s">
        <v>121</v>
      </c>
      <c r="L154" s="43"/>
      <c r="M154" s="191" t="s">
        <v>19</v>
      </c>
      <c r="N154" s="192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122</v>
      </c>
      <c r="AT154" s="195" t="s">
        <v>117</v>
      </c>
      <c r="AU154" s="195" t="s">
        <v>71</v>
      </c>
      <c r="AY154" s="16" t="s">
        <v>123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78</v>
      </c>
      <c r="BK154" s="196">
        <f>ROUND(I154*H154,2)</f>
        <v>0</v>
      </c>
      <c r="BL154" s="16" t="s">
        <v>122</v>
      </c>
      <c r="BM154" s="195" t="s">
        <v>245</v>
      </c>
    </row>
    <row r="155" s="2" customFormat="1">
      <c r="A155" s="37"/>
      <c r="B155" s="38"/>
      <c r="C155" s="39"/>
      <c r="D155" s="197" t="s">
        <v>125</v>
      </c>
      <c r="E155" s="39"/>
      <c r="F155" s="198" t="s">
        <v>246</v>
      </c>
      <c r="G155" s="39"/>
      <c r="H155" s="39"/>
      <c r="I155" s="199"/>
      <c r="J155" s="39"/>
      <c r="K155" s="39"/>
      <c r="L155" s="43"/>
      <c r="M155" s="200"/>
      <c r="N155" s="20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125</v>
      </c>
      <c r="AU155" s="16" t="s">
        <v>71</v>
      </c>
    </row>
    <row r="156" s="2" customFormat="1">
      <c r="A156" s="37"/>
      <c r="B156" s="38"/>
      <c r="C156" s="39"/>
      <c r="D156" s="202" t="s">
        <v>127</v>
      </c>
      <c r="E156" s="39"/>
      <c r="F156" s="203" t="s">
        <v>247</v>
      </c>
      <c r="G156" s="39"/>
      <c r="H156" s="39"/>
      <c r="I156" s="199"/>
      <c r="J156" s="39"/>
      <c r="K156" s="39"/>
      <c r="L156" s="43"/>
      <c r="M156" s="200"/>
      <c r="N156" s="201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127</v>
      </c>
      <c r="AU156" s="16" t="s">
        <v>71</v>
      </c>
    </row>
    <row r="157" s="10" customFormat="1">
      <c r="A157" s="10"/>
      <c r="B157" s="204"/>
      <c r="C157" s="205"/>
      <c r="D157" s="197" t="s">
        <v>151</v>
      </c>
      <c r="E157" s="206" t="s">
        <v>19</v>
      </c>
      <c r="F157" s="207" t="s">
        <v>248</v>
      </c>
      <c r="G157" s="205"/>
      <c r="H157" s="208">
        <v>39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4" t="s">
        <v>151</v>
      </c>
      <c r="AU157" s="214" t="s">
        <v>71</v>
      </c>
      <c r="AV157" s="10" t="s">
        <v>80</v>
      </c>
      <c r="AW157" s="10" t="s">
        <v>33</v>
      </c>
      <c r="AX157" s="10" t="s">
        <v>78</v>
      </c>
      <c r="AY157" s="214" t="s">
        <v>123</v>
      </c>
    </row>
    <row r="158" s="2" customFormat="1" ht="33" customHeight="1">
      <c r="A158" s="37"/>
      <c r="B158" s="38"/>
      <c r="C158" s="184" t="s">
        <v>7</v>
      </c>
      <c r="D158" s="184" t="s">
        <v>117</v>
      </c>
      <c r="E158" s="185" t="s">
        <v>249</v>
      </c>
      <c r="F158" s="186" t="s">
        <v>250</v>
      </c>
      <c r="G158" s="187" t="s">
        <v>213</v>
      </c>
      <c r="H158" s="188">
        <v>39</v>
      </c>
      <c r="I158" s="189"/>
      <c r="J158" s="190">
        <f>ROUND(I158*H158,2)</f>
        <v>0</v>
      </c>
      <c r="K158" s="186" t="s">
        <v>121</v>
      </c>
      <c r="L158" s="43"/>
      <c r="M158" s="191" t="s">
        <v>19</v>
      </c>
      <c r="N158" s="192" t="s">
        <v>42</v>
      </c>
      <c r="O158" s="83"/>
      <c r="P158" s="193">
        <f>O158*H158</f>
        <v>0</v>
      </c>
      <c r="Q158" s="193">
        <v>5.8E-05</v>
      </c>
      <c r="R158" s="193">
        <f>Q158*H158</f>
        <v>0.0022620000000000001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122</v>
      </c>
      <c r="AT158" s="195" t="s">
        <v>117</v>
      </c>
      <c r="AU158" s="195" t="s">
        <v>71</v>
      </c>
      <c r="AY158" s="16" t="s">
        <v>123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78</v>
      </c>
      <c r="BK158" s="196">
        <f>ROUND(I158*H158,2)</f>
        <v>0</v>
      </c>
      <c r="BL158" s="16" t="s">
        <v>122</v>
      </c>
      <c r="BM158" s="195" t="s">
        <v>251</v>
      </c>
    </row>
    <row r="159" s="2" customFormat="1">
      <c r="A159" s="37"/>
      <c r="B159" s="38"/>
      <c r="C159" s="39"/>
      <c r="D159" s="197" t="s">
        <v>125</v>
      </c>
      <c r="E159" s="39"/>
      <c r="F159" s="198" t="s">
        <v>252</v>
      </c>
      <c r="G159" s="39"/>
      <c r="H159" s="39"/>
      <c r="I159" s="199"/>
      <c r="J159" s="39"/>
      <c r="K159" s="39"/>
      <c r="L159" s="43"/>
      <c r="M159" s="200"/>
      <c r="N159" s="201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125</v>
      </c>
      <c r="AU159" s="16" t="s">
        <v>71</v>
      </c>
    </row>
    <row r="160" s="2" customFormat="1">
      <c r="A160" s="37"/>
      <c r="B160" s="38"/>
      <c r="C160" s="39"/>
      <c r="D160" s="202" t="s">
        <v>127</v>
      </c>
      <c r="E160" s="39"/>
      <c r="F160" s="203" t="s">
        <v>253</v>
      </c>
      <c r="G160" s="39"/>
      <c r="H160" s="39"/>
      <c r="I160" s="199"/>
      <c r="J160" s="39"/>
      <c r="K160" s="39"/>
      <c r="L160" s="43"/>
      <c r="M160" s="200"/>
      <c r="N160" s="201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127</v>
      </c>
      <c r="AU160" s="16" t="s">
        <v>71</v>
      </c>
    </row>
    <row r="161" s="10" customFormat="1">
      <c r="A161" s="10"/>
      <c r="B161" s="204"/>
      <c r="C161" s="205"/>
      <c r="D161" s="197" t="s">
        <v>151</v>
      </c>
      <c r="E161" s="206" t="s">
        <v>19</v>
      </c>
      <c r="F161" s="207" t="s">
        <v>254</v>
      </c>
      <c r="G161" s="205"/>
      <c r="H161" s="208">
        <v>39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4" t="s">
        <v>151</v>
      </c>
      <c r="AU161" s="214" t="s">
        <v>71</v>
      </c>
      <c r="AV161" s="10" t="s">
        <v>80</v>
      </c>
      <c r="AW161" s="10" t="s">
        <v>33</v>
      </c>
      <c r="AX161" s="10" t="s">
        <v>78</v>
      </c>
      <c r="AY161" s="214" t="s">
        <v>123</v>
      </c>
    </row>
    <row r="162" s="2" customFormat="1" ht="21.75" customHeight="1">
      <c r="A162" s="37"/>
      <c r="B162" s="38"/>
      <c r="C162" s="226" t="s">
        <v>255</v>
      </c>
      <c r="D162" s="226" t="s">
        <v>163</v>
      </c>
      <c r="E162" s="227" t="s">
        <v>256</v>
      </c>
      <c r="F162" s="228" t="s">
        <v>257</v>
      </c>
      <c r="G162" s="229" t="s">
        <v>213</v>
      </c>
      <c r="H162" s="230">
        <v>117</v>
      </c>
      <c r="I162" s="231"/>
      <c r="J162" s="232">
        <f>ROUND(I162*H162,2)</f>
        <v>0</v>
      </c>
      <c r="K162" s="228" t="s">
        <v>121</v>
      </c>
      <c r="L162" s="233"/>
      <c r="M162" s="234" t="s">
        <v>19</v>
      </c>
      <c r="N162" s="235" t="s">
        <v>42</v>
      </c>
      <c r="O162" s="83"/>
      <c r="P162" s="193">
        <f>O162*H162</f>
        <v>0</v>
      </c>
      <c r="Q162" s="193">
        <v>0.0047200000000000002</v>
      </c>
      <c r="R162" s="193">
        <f>Q162*H162</f>
        <v>0.55224000000000006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167</v>
      </c>
      <c r="AT162" s="195" t="s">
        <v>163</v>
      </c>
      <c r="AU162" s="195" t="s">
        <v>71</v>
      </c>
      <c r="AY162" s="16" t="s">
        <v>123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78</v>
      </c>
      <c r="BK162" s="196">
        <f>ROUND(I162*H162,2)</f>
        <v>0</v>
      </c>
      <c r="BL162" s="16" t="s">
        <v>122</v>
      </c>
      <c r="BM162" s="195" t="s">
        <v>258</v>
      </c>
    </row>
    <row r="163" s="2" customFormat="1">
      <c r="A163" s="37"/>
      <c r="B163" s="38"/>
      <c r="C163" s="39"/>
      <c r="D163" s="197" t="s">
        <v>125</v>
      </c>
      <c r="E163" s="39"/>
      <c r="F163" s="198" t="s">
        <v>257</v>
      </c>
      <c r="G163" s="39"/>
      <c r="H163" s="39"/>
      <c r="I163" s="199"/>
      <c r="J163" s="39"/>
      <c r="K163" s="39"/>
      <c r="L163" s="43"/>
      <c r="M163" s="200"/>
      <c r="N163" s="201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125</v>
      </c>
      <c r="AU163" s="16" t="s">
        <v>71</v>
      </c>
    </row>
    <row r="164" s="10" customFormat="1">
      <c r="A164" s="10"/>
      <c r="B164" s="204"/>
      <c r="C164" s="205"/>
      <c r="D164" s="197" t="s">
        <v>151</v>
      </c>
      <c r="E164" s="206" t="s">
        <v>19</v>
      </c>
      <c r="F164" s="207" t="s">
        <v>259</v>
      </c>
      <c r="G164" s="205"/>
      <c r="H164" s="208">
        <v>117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4" t="s">
        <v>151</v>
      </c>
      <c r="AU164" s="214" t="s">
        <v>71</v>
      </c>
      <c r="AV164" s="10" t="s">
        <v>80</v>
      </c>
      <c r="AW164" s="10" t="s">
        <v>33</v>
      </c>
      <c r="AX164" s="10" t="s">
        <v>78</v>
      </c>
      <c r="AY164" s="214" t="s">
        <v>123</v>
      </c>
    </row>
    <row r="165" s="2" customFormat="1" ht="24.15" customHeight="1">
      <c r="A165" s="37"/>
      <c r="B165" s="38"/>
      <c r="C165" s="184" t="s">
        <v>260</v>
      </c>
      <c r="D165" s="184" t="s">
        <v>117</v>
      </c>
      <c r="E165" s="185" t="s">
        <v>261</v>
      </c>
      <c r="F165" s="186" t="s">
        <v>262</v>
      </c>
      <c r="G165" s="187" t="s">
        <v>213</v>
      </c>
      <c r="H165" s="188">
        <v>39</v>
      </c>
      <c r="I165" s="189"/>
      <c r="J165" s="190">
        <f>ROUND(I165*H165,2)</f>
        <v>0</v>
      </c>
      <c r="K165" s="186" t="s">
        <v>263</v>
      </c>
      <c r="L165" s="43"/>
      <c r="M165" s="191" t="s">
        <v>19</v>
      </c>
      <c r="N165" s="192" t="s">
        <v>42</v>
      </c>
      <c r="O165" s="83"/>
      <c r="P165" s="193">
        <f>O165*H165</f>
        <v>0</v>
      </c>
      <c r="Q165" s="193">
        <v>0.0020823999999999999</v>
      </c>
      <c r="R165" s="193">
        <f>Q165*H165</f>
        <v>0.081213599999999997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122</v>
      </c>
      <c r="AT165" s="195" t="s">
        <v>117</v>
      </c>
      <c r="AU165" s="195" t="s">
        <v>71</v>
      </c>
      <c r="AY165" s="16" t="s">
        <v>123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78</v>
      </c>
      <c r="BK165" s="196">
        <f>ROUND(I165*H165,2)</f>
        <v>0</v>
      </c>
      <c r="BL165" s="16" t="s">
        <v>122</v>
      </c>
      <c r="BM165" s="195" t="s">
        <v>264</v>
      </c>
    </row>
    <row r="166" s="2" customFormat="1">
      <c r="A166" s="37"/>
      <c r="B166" s="38"/>
      <c r="C166" s="39"/>
      <c r="D166" s="197" t="s">
        <v>125</v>
      </c>
      <c r="E166" s="39"/>
      <c r="F166" s="198" t="s">
        <v>265</v>
      </c>
      <c r="G166" s="39"/>
      <c r="H166" s="39"/>
      <c r="I166" s="199"/>
      <c r="J166" s="39"/>
      <c r="K166" s="39"/>
      <c r="L166" s="43"/>
      <c r="M166" s="200"/>
      <c r="N166" s="201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125</v>
      </c>
      <c r="AU166" s="16" t="s">
        <v>71</v>
      </c>
    </row>
    <row r="167" s="2" customFormat="1">
      <c r="A167" s="37"/>
      <c r="B167" s="38"/>
      <c r="C167" s="39"/>
      <c r="D167" s="202" t="s">
        <v>127</v>
      </c>
      <c r="E167" s="39"/>
      <c r="F167" s="203" t="s">
        <v>266</v>
      </c>
      <c r="G167" s="39"/>
      <c r="H167" s="39"/>
      <c r="I167" s="199"/>
      <c r="J167" s="39"/>
      <c r="K167" s="39"/>
      <c r="L167" s="43"/>
      <c r="M167" s="200"/>
      <c r="N167" s="201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127</v>
      </c>
      <c r="AU167" s="16" t="s">
        <v>71</v>
      </c>
    </row>
    <row r="168" s="10" customFormat="1">
      <c r="A168" s="10"/>
      <c r="B168" s="204"/>
      <c r="C168" s="205"/>
      <c r="D168" s="197" t="s">
        <v>151</v>
      </c>
      <c r="E168" s="206" t="s">
        <v>19</v>
      </c>
      <c r="F168" s="207" t="s">
        <v>267</v>
      </c>
      <c r="G168" s="205"/>
      <c r="H168" s="208">
        <v>39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4" t="s">
        <v>151</v>
      </c>
      <c r="AU168" s="214" t="s">
        <v>71</v>
      </c>
      <c r="AV168" s="10" t="s">
        <v>80</v>
      </c>
      <c r="AW168" s="10" t="s">
        <v>33</v>
      </c>
      <c r="AX168" s="10" t="s">
        <v>78</v>
      </c>
      <c r="AY168" s="214" t="s">
        <v>123</v>
      </c>
    </row>
    <row r="169" s="2" customFormat="1" ht="33" customHeight="1">
      <c r="A169" s="37"/>
      <c r="B169" s="38"/>
      <c r="C169" s="184" t="s">
        <v>268</v>
      </c>
      <c r="D169" s="184" t="s">
        <v>117</v>
      </c>
      <c r="E169" s="185" t="s">
        <v>269</v>
      </c>
      <c r="F169" s="186" t="s">
        <v>270</v>
      </c>
      <c r="G169" s="187" t="s">
        <v>213</v>
      </c>
      <c r="H169" s="188">
        <v>560</v>
      </c>
      <c r="I169" s="189"/>
      <c r="J169" s="190">
        <f>ROUND(I169*H169,2)</f>
        <v>0</v>
      </c>
      <c r="K169" s="186" t="s">
        <v>121</v>
      </c>
      <c r="L169" s="43"/>
      <c r="M169" s="191" t="s">
        <v>19</v>
      </c>
      <c r="N169" s="192" t="s">
        <v>42</v>
      </c>
      <c r="O169" s="83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122</v>
      </c>
      <c r="AT169" s="195" t="s">
        <v>117</v>
      </c>
      <c r="AU169" s="195" t="s">
        <v>71</v>
      </c>
      <c r="AY169" s="16" t="s">
        <v>123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78</v>
      </c>
      <c r="BK169" s="196">
        <f>ROUND(I169*H169,2)</f>
        <v>0</v>
      </c>
      <c r="BL169" s="16" t="s">
        <v>122</v>
      </c>
      <c r="BM169" s="195" t="s">
        <v>271</v>
      </c>
    </row>
    <row r="170" s="2" customFormat="1">
      <c r="A170" s="37"/>
      <c r="B170" s="38"/>
      <c r="C170" s="39"/>
      <c r="D170" s="197" t="s">
        <v>125</v>
      </c>
      <c r="E170" s="39"/>
      <c r="F170" s="198" t="s">
        <v>272</v>
      </c>
      <c r="G170" s="39"/>
      <c r="H170" s="39"/>
      <c r="I170" s="199"/>
      <c r="J170" s="39"/>
      <c r="K170" s="39"/>
      <c r="L170" s="43"/>
      <c r="M170" s="200"/>
      <c r="N170" s="201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125</v>
      </c>
      <c r="AU170" s="16" t="s">
        <v>71</v>
      </c>
    </row>
    <row r="171" s="2" customFormat="1">
      <c r="A171" s="37"/>
      <c r="B171" s="38"/>
      <c r="C171" s="39"/>
      <c r="D171" s="202" t="s">
        <v>127</v>
      </c>
      <c r="E171" s="39"/>
      <c r="F171" s="203" t="s">
        <v>273</v>
      </c>
      <c r="G171" s="39"/>
      <c r="H171" s="39"/>
      <c r="I171" s="199"/>
      <c r="J171" s="39"/>
      <c r="K171" s="39"/>
      <c r="L171" s="43"/>
      <c r="M171" s="200"/>
      <c r="N171" s="20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127</v>
      </c>
      <c r="AU171" s="16" t="s">
        <v>71</v>
      </c>
    </row>
    <row r="172" s="10" customFormat="1">
      <c r="A172" s="10"/>
      <c r="B172" s="204"/>
      <c r="C172" s="205"/>
      <c r="D172" s="197" t="s">
        <v>151</v>
      </c>
      <c r="E172" s="206" t="s">
        <v>19</v>
      </c>
      <c r="F172" s="207" t="s">
        <v>274</v>
      </c>
      <c r="G172" s="205"/>
      <c r="H172" s="208">
        <v>560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4" t="s">
        <v>151</v>
      </c>
      <c r="AU172" s="214" t="s">
        <v>71</v>
      </c>
      <c r="AV172" s="10" t="s">
        <v>80</v>
      </c>
      <c r="AW172" s="10" t="s">
        <v>33</v>
      </c>
      <c r="AX172" s="10" t="s">
        <v>78</v>
      </c>
      <c r="AY172" s="214" t="s">
        <v>123</v>
      </c>
    </row>
    <row r="173" s="2" customFormat="1" ht="24.15" customHeight="1">
      <c r="A173" s="37"/>
      <c r="B173" s="38"/>
      <c r="C173" s="184" t="s">
        <v>275</v>
      </c>
      <c r="D173" s="184" t="s">
        <v>117</v>
      </c>
      <c r="E173" s="185" t="s">
        <v>276</v>
      </c>
      <c r="F173" s="186" t="s">
        <v>277</v>
      </c>
      <c r="G173" s="187" t="s">
        <v>213</v>
      </c>
      <c r="H173" s="188">
        <v>470</v>
      </c>
      <c r="I173" s="189"/>
      <c r="J173" s="190">
        <f>ROUND(I173*H173,2)</f>
        <v>0</v>
      </c>
      <c r="K173" s="186" t="s">
        <v>121</v>
      </c>
      <c r="L173" s="43"/>
      <c r="M173" s="191" t="s">
        <v>19</v>
      </c>
      <c r="N173" s="192" t="s">
        <v>42</v>
      </c>
      <c r="O173" s="83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122</v>
      </c>
      <c r="AT173" s="195" t="s">
        <v>117</v>
      </c>
      <c r="AU173" s="195" t="s">
        <v>71</v>
      </c>
      <c r="AY173" s="16" t="s">
        <v>123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78</v>
      </c>
      <c r="BK173" s="196">
        <f>ROUND(I173*H173,2)</f>
        <v>0</v>
      </c>
      <c r="BL173" s="16" t="s">
        <v>122</v>
      </c>
      <c r="BM173" s="195" t="s">
        <v>278</v>
      </c>
    </row>
    <row r="174" s="2" customFormat="1">
      <c r="A174" s="37"/>
      <c r="B174" s="38"/>
      <c r="C174" s="39"/>
      <c r="D174" s="197" t="s">
        <v>125</v>
      </c>
      <c r="E174" s="39"/>
      <c r="F174" s="198" t="s">
        <v>279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125</v>
      </c>
      <c r="AU174" s="16" t="s">
        <v>71</v>
      </c>
    </row>
    <row r="175" s="2" customFormat="1">
      <c r="A175" s="37"/>
      <c r="B175" s="38"/>
      <c r="C175" s="39"/>
      <c r="D175" s="202" t="s">
        <v>127</v>
      </c>
      <c r="E175" s="39"/>
      <c r="F175" s="203" t="s">
        <v>280</v>
      </c>
      <c r="G175" s="39"/>
      <c r="H175" s="39"/>
      <c r="I175" s="199"/>
      <c r="J175" s="39"/>
      <c r="K175" s="39"/>
      <c r="L175" s="43"/>
      <c r="M175" s="200"/>
      <c r="N175" s="201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127</v>
      </c>
      <c r="AU175" s="16" t="s">
        <v>71</v>
      </c>
    </row>
    <row r="176" s="10" customFormat="1">
      <c r="A176" s="10"/>
      <c r="B176" s="204"/>
      <c r="C176" s="205"/>
      <c r="D176" s="197" t="s">
        <v>151</v>
      </c>
      <c r="E176" s="206" t="s">
        <v>19</v>
      </c>
      <c r="F176" s="207" t="s">
        <v>281</v>
      </c>
      <c r="G176" s="205"/>
      <c r="H176" s="208">
        <v>470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4" t="s">
        <v>151</v>
      </c>
      <c r="AU176" s="214" t="s">
        <v>71</v>
      </c>
      <c r="AV176" s="10" t="s">
        <v>80</v>
      </c>
      <c r="AW176" s="10" t="s">
        <v>33</v>
      </c>
      <c r="AX176" s="10" t="s">
        <v>78</v>
      </c>
      <c r="AY176" s="214" t="s">
        <v>123</v>
      </c>
    </row>
    <row r="177" s="2" customFormat="1" ht="24.15" customHeight="1">
      <c r="A177" s="37"/>
      <c r="B177" s="38"/>
      <c r="C177" s="184" t="s">
        <v>282</v>
      </c>
      <c r="D177" s="184" t="s">
        <v>117</v>
      </c>
      <c r="E177" s="185" t="s">
        <v>283</v>
      </c>
      <c r="F177" s="186" t="s">
        <v>284</v>
      </c>
      <c r="G177" s="187" t="s">
        <v>213</v>
      </c>
      <c r="H177" s="188">
        <v>90</v>
      </c>
      <c r="I177" s="189"/>
      <c r="J177" s="190">
        <f>ROUND(I177*H177,2)</f>
        <v>0</v>
      </c>
      <c r="K177" s="186" t="s">
        <v>121</v>
      </c>
      <c r="L177" s="43"/>
      <c r="M177" s="191" t="s">
        <v>19</v>
      </c>
      <c r="N177" s="192" t="s">
        <v>42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122</v>
      </c>
      <c r="AT177" s="195" t="s">
        <v>117</v>
      </c>
      <c r="AU177" s="195" t="s">
        <v>71</v>
      </c>
      <c r="AY177" s="16" t="s">
        <v>123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78</v>
      </c>
      <c r="BK177" s="196">
        <f>ROUND(I177*H177,2)</f>
        <v>0</v>
      </c>
      <c r="BL177" s="16" t="s">
        <v>122</v>
      </c>
      <c r="BM177" s="195" t="s">
        <v>285</v>
      </c>
    </row>
    <row r="178" s="2" customFormat="1">
      <c r="A178" s="37"/>
      <c r="B178" s="38"/>
      <c r="C178" s="39"/>
      <c r="D178" s="197" t="s">
        <v>125</v>
      </c>
      <c r="E178" s="39"/>
      <c r="F178" s="198" t="s">
        <v>286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125</v>
      </c>
      <c r="AU178" s="16" t="s">
        <v>71</v>
      </c>
    </row>
    <row r="179" s="2" customFormat="1">
      <c r="A179" s="37"/>
      <c r="B179" s="38"/>
      <c r="C179" s="39"/>
      <c r="D179" s="202" t="s">
        <v>127</v>
      </c>
      <c r="E179" s="39"/>
      <c r="F179" s="203" t="s">
        <v>287</v>
      </c>
      <c r="G179" s="39"/>
      <c r="H179" s="39"/>
      <c r="I179" s="199"/>
      <c r="J179" s="39"/>
      <c r="K179" s="39"/>
      <c r="L179" s="43"/>
      <c r="M179" s="200"/>
      <c r="N179" s="201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127</v>
      </c>
      <c r="AU179" s="16" t="s">
        <v>71</v>
      </c>
    </row>
    <row r="180" s="10" customFormat="1">
      <c r="A180" s="10"/>
      <c r="B180" s="204"/>
      <c r="C180" s="205"/>
      <c r="D180" s="197" t="s">
        <v>151</v>
      </c>
      <c r="E180" s="206" t="s">
        <v>19</v>
      </c>
      <c r="F180" s="207" t="s">
        <v>288</v>
      </c>
      <c r="G180" s="205"/>
      <c r="H180" s="208">
        <v>90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4" t="s">
        <v>151</v>
      </c>
      <c r="AU180" s="214" t="s">
        <v>71</v>
      </c>
      <c r="AV180" s="10" t="s">
        <v>80</v>
      </c>
      <c r="AW180" s="10" t="s">
        <v>33</v>
      </c>
      <c r="AX180" s="10" t="s">
        <v>78</v>
      </c>
      <c r="AY180" s="214" t="s">
        <v>123</v>
      </c>
    </row>
    <row r="181" s="2" customFormat="1" ht="16.5" customHeight="1">
      <c r="A181" s="37"/>
      <c r="B181" s="38"/>
      <c r="C181" s="226" t="s">
        <v>289</v>
      </c>
      <c r="D181" s="226" t="s">
        <v>163</v>
      </c>
      <c r="E181" s="227" t="s">
        <v>290</v>
      </c>
      <c r="F181" s="228" t="s">
        <v>291</v>
      </c>
      <c r="G181" s="229" t="s">
        <v>213</v>
      </c>
      <c r="H181" s="230">
        <v>10</v>
      </c>
      <c r="I181" s="231"/>
      <c r="J181" s="232">
        <f>ROUND(I181*H181,2)</f>
        <v>0</v>
      </c>
      <c r="K181" s="228" t="s">
        <v>19</v>
      </c>
      <c r="L181" s="233"/>
      <c r="M181" s="234" t="s">
        <v>19</v>
      </c>
      <c r="N181" s="235" t="s">
        <v>42</v>
      </c>
      <c r="O181" s="83"/>
      <c r="P181" s="193">
        <f>O181*H181</f>
        <v>0</v>
      </c>
      <c r="Q181" s="193">
        <v>0.0015</v>
      </c>
      <c r="R181" s="193">
        <f>Q181*H181</f>
        <v>0.014999999999999999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167</v>
      </c>
      <c r="AT181" s="195" t="s">
        <v>163</v>
      </c>
      <c r="AU181" s="195" t="s">
        <v>71</v>
      </c>
      <c r="AY181" s="16" t="s">
        <v>123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78</v>
      </c>
      <c r="BK181" s="196">
        <f>ROUND(I181*H181,2)</f>
        <v>0</v>
      </c>
      <c r="BL181" s="16" t="s">
        <v>122</v>
      </c>
      <c r="BM181" s="195" t="s">
        <v>292</v>
      </c>
    </row>
    <row r="182" s="2" customFormat="1">
      <c r="A182" s="37"/>
      <c r="B182" s="38"/>
      <c r="C182" s="39"/>
      <c r="D182" s="197" t="s">
        <v>125</v>
      </c>
      <c r="E182" s="39"/>
      <c r="F182" s="198" t="s">
        <v>291</v>
      </c>
      <c r="G182" s="39"/>
      <c r="H182" s="39"/>
      <c r="I182" s="199"/>
      <c r="J182" s="39"/>
      <c r="K182" s="39"/>
      <c r="L182" s="43"/>
      <c r="M182" s="200"/>
      <c r="N182" s="201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125</v>
      </c>
      <c r="AU182" s="16" t="s">
        <v>71</v>
      </c>
    </row>
    <row r="183" s="2" customFormat="1" ht="21.75" customHeight="1">
      <c r="A183" s="37"/>
      <c r="B183" s="38"/>
      <c r="C183" s="226" t="s">
        <v>293</v>
      </c>
      <c r="D183" s="226" t="s">
        <v>163</v>
      </c>
      <c r="E183" s="227" t="s">
        <v>294</v>
      </c>
      <c r="F183" s="228" t="s">
        <v>295</v>
      </c>
      <c r="G183" s="229" t="s">
        <v>213</v>
      </c>
      <c r="H183" s="230">
        <v>10</v>
      </c>
      <c r="I183" s="231"/>
      <c r="J183" s="232">
        <f>ROUND(I183*H183,2)</f>
        <v>0</v>
      </c>
      <c r="K183" s="228" t="s">
        <v>19</v>
      </c>
      <c r="L183" s="233"/>
      <c r="M183" s="234" t="s">
        <v>19</v>
      </c>
      <c r="N183" s="235" t="s">
        <v>42</v>
      </c>
      <c r="O183" s="83"/>
      <c r="P183" s="193">
        <f>O183*H183</f>
        <v>0</v>
      </c>
      <c r="Q183" s="193">
        <v>0.0015</v>
      </c>
      <c r="R183" s="193">
        <f>Q183*H183</f>
        <v>0.014999999999999999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167</v>
      </c>
      <c r="AT183" s="195" t="s">
        <v>163</v>
      </c>
      <c r="AU183" s="195" t="s">
        <v>71</v>
      </c>
      <c r="AY183" s="16" t="s">
        <v>123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78</v>
      </c>
      <c r="BK183" s="196">
        <f>ROUND(I183*H183,2)</f>
        <v>0</v>
      </c>
      <c r="BL183" s="16" t="s">
        <v>122</v>
      </c>
      <c r="BM183" s="195" t="s">
        <v>296</v>
      </c>
    </row>
    <row r="184" s="2" customFormat="1">
      <c r="A184" s="37"/>
      <c r="B184" s="38"/>
      <c r="C184" s="39"/>
      <c r="D184" s="197" t="s">
        <v>125</v>
      </c>
      <c r="E184" s="39"/>
      <c r="F184" s="198" t="s">
        <v>295</v>
      </c>
      <c r="G184" s="39"/>
      <c r="H184" s="39"/>
      <c r="I184" s="199"/>
      <c r="J184" s="39"/>
      <c r="K184" s="39"/>
      <c r="L184" s="43"/>
      <c r="M184" s="200"/>
      <c r="N184" s="20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125</v>
      </c>
      <c r="AU184" s="16" t="s">
        <v>71</v>
      </c>
    </row>
    <row r="185" s="2" customFormat="1" ht="16.5" customHeight="1">
      <c r="A185" s="37"/>
      <c r="B185" s="38"/>
      <c r="C185" s="226" t="s">
        <v>297</v>
      </c>
      <c r="D185" s="226" t="s">
        <v>163</v>
      </c>
      <c r="E185" s="227" t="s">
        <v>298</v>
      </c>
      <c r="F185" s="228" t="s">
        <v>299</v>
      </c>
      <c r="G185" s="229" t="s">
        <v>213</v>
      </c>
      <c r="H185" s="230">
        <v>10</v>
      </c>
      <c r="I185" s="231"/>
      <c r="J185" s="232">
        <f>ROUND(I185*H185,2)</f>
        <v>0</v>
      </c>
      <c r="K185" s="228" t="s">
        <v>19</v>
      </c>
      <c r="L185" s="233"/>
      <c r="M185" s="234" t="s">
        <v>19</v>
      </c>
      <c r="N185" s="235" t="s">
        <v>42</v>
      </c>
      <c r="O185" s="83"/>
      <c r="P185" s="193">
        <f>O185*H185</f>
        <v>0</v>
      </c>
      <c r="Q185" s="193">
        <v>0.0015</v>
      </c>
      <c r="R185" s="193">
        <f>Q185*H185</f>
        <v>0.014999999999999999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167</v>
      </c>
      <c r="AT185" s="195" t="s">
        <v>163</v>
      </c>
      <c r="AU185" s="195" t="s">
        <v>71</v>
      </c>
      <c r="AY185" s="16" t="s">
        <v>123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78</v>
      </c>
      <c r="BK185" s="196">
        <f>ROUND(I185*H185,2)</f>
        <v>0</v>
      </c>
      <c r="BL185" s="16" t="s">
        <v>122</v>
      </c>
      <c r="BM185" s="195" t="s">
        <v>300</v>
      </c>
    </row>
    <row r="186" s="2" customFormat="1">
      <c r="A186" s="37"/>
      <c r="B186" s="38"/>
      <c r="C186" s="39"/>
      <c r="D186" s="197" t="s">
        <v>125</v>
      </c>
      <c r="E186" s="39"/>
      <c r="F186" s="198" t="s">
        <v>299</v>
      </c>
      <c r="G186" s="39"/>
      <c r="H186" s="39"/>
      <c r="I186" s="199"/>
      <c r="J186" s="39"/>
      <c r="K186" s="39"/>
      <c r="L186" s="43"/>
      <c r="M186" s="200"/>
      <c r="N186" s="201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125</v>
      </c>
      <c r="AU186" s="16" t="s">
        <v>71</v>
      </c>
    </row>
    <row r="187" s="2" customFormat="1" ht="16.5" customHeight="1">
      <c r="A187" s="37"/>
      <c r="B187" s="38"/>
      <c r="C187" s="226" t="s">
        <v>301</v>
      </c>
      <c r="D187" s="226" t="s">
        <v>163</v>
      </c>
      <c r="E187" s="227" t="s">
        <v>302</v>
      </c>
      <c r="F187" s="228" t="s">
        <v>303</v>
      </c>
      <c r="G187" s="229" t="s">
        <v>213</v>
      </c>
      <c r="H187" s="230">
        <v>10</v>
      </c>
      <c r="I187" s="231"/>
      <c r="J187" s="232">
        <f>ROUND(I187*H187,2)</f>
        <v>0</v>
      </c>
      <c r="K187" s="228" t="s">
        <v>19</v>
      </c>
      <c r="L187" s="233"/>
      <c r="M187" s="234" t="s">
        <v>19</v>
      </c>
      <c r="N187" s="235" t="s">
        <v>42</v>
      </c>
      <c r="O187" s="83"/>
      <c r="P187" s="193">
        <f>O187*H187</f>
        <v>0</v>
      </c>
      <c r="Q187" s="193">
        <v>0.0015</v>
      </c>
      <c r="R187" s="193">
        <f>Q187*H187</f>
        <v>0.014999999999999999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167</v>
      </c>
      <c r="AT187" s="195" t="s">
        <v>163</v>
      </c>
      <c r="AU187" s="195" t="s">
        <v>71</v>
      </c>
      <c r="AY187" s="16" t="s">
        <v>123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78</v>
      </c>
      <c r="BK187" s="196">
        <f>ROUND(I187*H187,2)</f>
        <v>0</v>
      </c>
      <c r="BL187" s="16" t="s">
        <v>122</v>
      </c>
      <c r="BM187" s="195" t="s">
        <v>304</v>
      </c>
    </row>
    <row r="188" s="2" customFormat="1">
      <c r="A188" s="37"/>
      <c r="B188" s="38"/>
      <c r="C188" s="39"/>
      <c r="D188" s="197" t="s">
        <v>125</v>
      </c>
      <c r="E188" s="39"/>
      <c r="F188" s="198" t="s">
        <v>303</v>
      </c>
      <c r="G188" s="39"/>
      <c r="H188" s="39"/>
      <c r="I188" s="199"/>
      <c r="J188" s="39"/>
      <c r="K188" s="39"/>
      <c r="L188" s="43"/>
      <c r="M188" s="200"/>
      <c r="N188" s="201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125</v>
      </c>
      <c r="AU188" s="16" t="s">
        <v>71</v>
      </c>
    </row>
    <row r="189" s="2" customFormat="1" ht="16.5" customHeight="1">
      <c r="A189" s="37"/>
      <c r="B189" s="38"/>
      <c r="C189" s="226" t="s">
        <v>305</v>
      </c>
      <c r="D189" s="226" t="s">
        <v>163</v>
      </c>
      <c r="E189" s="227" t="s">
        <v>306</v>
      </c>
      <c r="F189" s="228" t="s">
        <v>307</v>
      </c>
      <c r="G189" s="229" t="s">
        <v>213</v>
      </c>
      <c r="H189" s="230">
        <v>10</v>
      </c>
      <c r="I189" s="231"/>
      <c r="J189" s="232">
        <f>ROUND(I189*H189,2)</f>
        <v>0</v>
      </c>
      <c r="K189" s="228" t="s">
        <v>19</v>
      </c>
      <c r="L189" s="233"/>
      <c r="M189" s="234" t="s">
        <v>19</v>
      </c>
      <c r="N189" s="235" t="s">
        <v>42</v>
      </c>
      <c r="O189" s="83"/>
      <c r="P189" s="193">
        <f>O189*H189</f>
        <v>0</v>
      </c>
      <c r="Q189" s="193">
        <v>0.0015</v>
      </c>
      <c r="R189" s="193">
        <f>Q189*H189</f>
        <v>0.014999999999999999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167</v>
      </c>
      <c r="AT189" s="195" t="s">
        <v>163</v>
      </c>
      <c r="AU189" s="195" t="s">
        <v>71</v>
      </c>
      <c r="AY189" s="16" t="s">
        <v>123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78</v>
      </c>
      <c r="BK189" s="196">
        <f>ROUND(I189*H189,2)</f>
        <v>0</v>
      </c>
      <c r="BL189" s="16" t="s">
        <v>122</v>
      </c>
      <c r="BM189" s="195" t="s">
        <v>308</v>
      </c>
    </row>
    <row r="190" s="2" customFormat="1">
      <c r="A190" s="37"/>
      <c r="B190" s="38"/>
      <c r="C190" s="39"/>
      <c r="D190" s="197" t="s">
        <v>125</v>
      </c>
      <c r="E190" s="39"/>
      <c r="F190" s="198" t="s">
        <v>307</v>
      </c>
      <c r="G190" s="39"/>
      <c r="H190" s="39"/>
      <c r="I190" s="199"/>
      <c r="J190" s="39"/>
      <c r="K190" s="39"/>
      <c r="L190" s="43"/>
      <c r="M190" s="200"/>
      <c r="N190" s="201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125</v>
      </c>
      <c r="AU190" s="16" t="s">
        <v>71</v>
      </c>
    </row>
    <row r="191" s="2" customFormat="1" ht="16.5" customHeight="1">
      <c r="A191" s="37"/>
      <c r="B191" s="38"/>
      <c r="C191" s="226" t="s">
        <v>309</v>
      </c>
      <c r="D191" s="226" t="s">
        <v>163</v>
      </c>
      <c r="E191" s="227" t="s">
        <v>310</v>
      </c>
      <c r="F191" s="228" t="s">
        <v>311</v>
      </c>
      <c r="G191" s="229" t="s">
        <v>213</v>
      </c>
      <c r="H191" s="230">
        <v>10</v>
      </c>
      <c r="I191" s="231"/>
      <c r="J191" s="232">
        <f>ROUND(I191*H191,2)</f>
        <v>0</v>
      </c>
      <c r="K191" s="228" t="s">
        <v>19</v>
      </c>
      <c r="L191" s="233"/>
      <c r="M191" s="234" t="s">
        <v>19</v>
      </c>
      <c r="N191" s="235" t="s">
        <v>42</v>
      </c>
      <c r="O191" s="83"/>
      <c r="P191" s="193">
        <f>O191*H191</f>
        <v>0</v>
      </c>
      <c r="Q191" s="193">
        <v>0.0015</v>
      </c>
      <c r="R191" s="193">
        <f>Q191*H191</f>
        <v>0.014999999999999999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167</v>
      </c>
      <c r="AT191" s="195" t="s">
        <v>163</v>
      </c>
      <c r="AU191" s="195" t="s">
        <v>71</v>
      </c>
      <c r="AY191" s="16" t="s">
        <v>123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78</v>
      </c>
      <c r="BK191" s="196">
        <f>ROUND(I191*H191,2)</f>
        <v>0</v>
      </c>
      <c r="BL191" s="16" t="s">
        <v>122</v>
      </c>
      <c r="BM191" s="195" t="s">
        <v>312</v>
      </c>
    </row>
    <row r="192" s="2" customFormat="1">
      <c r="A192" s="37"/>
      <c r="B192" s="38"/>
      <c r="C192" s="39"/>
      <c r="D192" s="197" t="s">
        <v>125</v>
      </c>
      <c r="E192" s="39"/>
      <c r="F192" s="198" t="s">
        <v>311</v>
      </c>
      <c r="G192" s="39"/>
      <c r="H192" s="39"/>
      <c r="I192" s="199"/>
      <c r="J192" s="39"/>
      <c r="K192" s="39"/>
      <c r="L192" s="43"/>
      <c r="M192" s="200"/>
      <c r="N192" s="201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125</v>
      </c>
      <c r="AU192" s="16" t="s">
        <v>71</v>
      </c>
    </row>
    <row r="193" s="2" customFormat="1" ht="16.5" customHeight="1">
      <c r="A193" s="37"/>
      <c r="B193" s="38"/>
      <c r="C193" s="226" t="s">
        <v>313</v>
      </c>
      <c r="D193" s="226" t="s">
        <v>163</v>
      </c>
      <c r="E193" s="227" t="s">
        <v>314</v>
      </c>
      <c r="F193" s="228" t="s">
        <v>315</v>
      </c>
      <c r="G193" s="229" t="s">
        <v>213</v>
      </c>
      <c r="H193" s="230">
        <v>10</v>
      </c>
      <c r="I193" s="231"/>
      <c r="J193" s="232">
        <f>ROUND(I193*H193,2)</f>
        <v>0</v>
      </c>
      <c r="K193" s="228" t="s">
        <v>19</v>
      </c>
      <c r="L193" s="233"/>
      <c r="M193" s="234" t="s">
        <v>19</v>
      </c>
      <c r="N193" s="235" t="s">
        <v>42</v>
      </c>
      <c r="O193" s="83"/>
      <c r="P193" s="193">
        <f>O193*H193</f>
        <v>0</v>
      </c>
      <c r="Q193" s="193">
        <v>0.0015</v>
      </c>
      <c r="R193" s="193">
        <f>Q193*H193</f>
        <v>0.014999999999999999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167</v>
      </c>
      <c r="AT193" s="195" t="s">
        <v>163</v>
      </c>
      <c r="AU193" s="195" t="s">
        <v>71</v>
      </c>
      <c r="AY193" s="16" t="s">
        <v>123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78</v>
      </c>
      <c r="BK193" s="196">
        <f>ROUND(I193*H193,2)</f>
        <v>0</v>
      </c>
      <c r="BL193" s="16" t="s">
        <v>122</v>
      </c>
      <c r="BM193" s="195" t="s">
        <v>316</v>
      </c>
    </row>
    <row r="194" s="2" customFormat="1">
      <c r="A194" s="37"/>
      <c r="B194" s="38"/>
      <c r="C194" s="39"/>
      <c r="D194" s="197" t="s">
        <v>125</v>
      </c>
      <c r="E194" s="39"/>
      <c r="F194" s="198" t="s">
        <v>315</v>
      </c>
      <c r="G194" s="39"/>
      <c r="H194" s="39"/>
      <c r="I194" s="199"/>
      <c r="J194" s="39"/>
      <c r="K194" s="39"/>
      <c r="L194" s="43"/>
      <c r="M194" s="200"/>
      <c r="N194" s="201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125</v>
      </c>
      <c r="AU194" s="16" t="s">
        <v>71</v>
      </c>
    </row>
    <row r="195" s="2" customFormat="1" ht="24.15" customHeight="1">
      <c r="A195" s="37"/>
      <c r="B195" s="38"/>
      <c r="C195" s="226" t="s">
        <v>317</v>
      </c>
      <c r="D195" s="226" t="s">
        <v>163</v>
      </c>
      <c r="E195" s="227" t="s">
        <v>318</v>
      </c>
      <c r="F195" s="228" t="s">
        <v>319</v>
      </c>
      <c r="G195" s="229" t="s">
        <v>213</v>
      </c>
      <c r="H195" s="230">
        <v>10</v>
      </c>
      <c r="I195" s="231"/>
      <c r="J195" s="232">
        <f>ROUND(I195*H195,2)</f>
        <v>0</v>
      </c>
      <c r="K195" s="228" t="s">
        <v>19</v>
      </c>
      <c r="L195" s="233"/>
      <c r="M195" s="234" t="s">
        <v>19</v>
      </c>
      <c r="N195" s="235" t="s">
        <v>42</v>
      </c>
      <c r="O195" s="83"/>
      <c r="P195" s="193">
        <f>O195*H195</f>
        <v>0</v>
      </c>
      <c r="Q195" s="193">
        <v>0.0015</v>
      </c>
      <c r="R195" s="193">
        <f>Q195*H195</f>
        <v>0.014999999999999999</v>
      </c>
      <c r="S195" s="193">
        <v>0</v>
      </c>
      <c r="T195" s="19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5" t="s">
        <v>167</v>
      </c>
      <c r="AT195" s="195" t="s">
        <v>163</v>
      </c>
      <c r="AU195" s="195" t="s">
        <v>71</v>
      </c>
      <c r="AY195" s="16" t="s">
        <v>123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78</v>
      </c>
      <c r="BK195" s="196">
        <f>ROUND(I195*H195,2)</f>
        <v>0</v>
      </c>
      <c r="BL195" s="16" t="s">
        <v>122</v>
      </c>
      <c r="BM195" s="195" t="s">
        <v>320</v>
      </c>
    </row>
    <row r="196" s="2" customFormat="1">
      <c r="A196" s="37"/>
      <c r="B196" s="38"/>
      <c r="C196" s="39"/>
      <c r="D196" s="197" t="s">
        <v>125</v>
      </c>
      <c r="E196" s="39"/>
      <c r="F196" s="198" t="s">
        <v>319</v>
      </c>
      <c r="G196" s="39"/>
      <c r="H196" s="39"/>
      <c r="I196" s="199"/>
      <c r="J196" s="39"/>
      <c r="K196" s="39"/>
      <c r="L196" s="43"/>
      <c r="M196" s="200"/>
      <c r="N196" s="201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125</v>
      </c>
      <c r="AU196" s="16" t="s">
        <v>71</v>
      </c>
    </row>
    <row r="197" s="2" customFormat="1" ht="24.15" customHeight="1">
      <c r="A197" s="37"/>
      <c r="B197" s="38"/>
      <c r="C197" s="226" t="s">
        <v>321</v>
      </c>
      <c r="D197" s="226" t="s">
        <v>163</v>
      </c>
      <c r="E197" s="227" t="s">
        <v>322</v>
      </c>
      <c r="F197" s="228" t="s">
        <v>323</v>
      </c>
      <c r="G197" s="229" t="s">
        <v>213</v>
      </c>
      <c r="H197" s="230">
        <v>10</v>
      </c>
      <c r="I197" s="231"/>
      <c r="J197" s="232">
        <f>ROUND(I197*H197,2)</f>
        <v>0</v>
      </c>
      <c r="K197" s="228" t="s">
        <v>19</v>
      </c>
      <c r="L197" s="233"/>
      <c r="M197" s="234" t="s">
        <v>19</v>
      </c>
      <c r="N197" s="235" t="s">
        <v>42</v>
      </c>
      <c r="O197" s="83"/>
      <c r="P197" s="193">
        <f>O197*H197</f>
        <v>0</v>
      </c>
      <c r="Q197" s="193">
        <v>0.0015</v>
      </c>
      <c r="R197" s="193">
        <f>Q197*H197</f>
        <v>0.014999999999999999</v>
      </c>
      <c r="S197" s="193">
        <v>0</v>
      </c>
      <c r="T197" s="19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5" t="s">
        <v>167</v>
      </c>
      <c r="AT197" s="195" t="s">
        <v>163</v>
      </c>
      <c r="AU197" s="195" t="s">
        <v>71</v>
      </c>
      <c r="AY197" s="16" t="s">
        <v>123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78</v>
      </c>
      <c r="BK197" s="196">
        <f>ROUND(I197*H197,2)</f>
        <v>0</v>
      </c>
      <c r="BL197" s="16" t="s">
        <v>122</v>
      </c>
      <c r="BM197" s="195" t="s">
        <v>324</v>
      </c>
    </row>
    <row r="198" s="2" customFormat="1">
      <c r="A198" s="37"/>
      <c r="B198" s="38"/>
      <c r="C198" s="39"/>
      <c r="D198" s="197" t="s">
        <v>125</v>
      </c>
      <c r="E198" s="39"/>
      <c r="F198" s="198" t="s">
        <v>323</v>
      </c>
      <c r="G198" s="39"/>
      <c r="H198" s="39"/>
      <c r="I198" s="199"/>
      <c r="J198" s="39"/>
      <c r="K198" s="39"/>
      <c r="L198" s="43"/>
      <c r="M198" s="200"/>
      <c r="N198" s="201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125</v>
      </c>
      <c r="AU198" s="16" t="s">
        <v>71</v>
      </c>
    </row>
    <row r="199" s="2" customFormat="1" ht="21.75" customHeight="1">
      <c r="A199" s="37"/>
      <c r="B199" s="38"/>
      <c r="C199" s="226" t="s">
        <v>325</v>
      </c>
      <c r="D199" s="226" t="s">
        <v>163</v>
      </c>
      <c r="E199" s="227" t="s">
        <v>326</v>
      </c>
      <c r="F199" s="228" t="s">
        <v>327</v>
      </c>
      <c r="G199" s="229" t="s">
        <v>213</v>
      </c>
      <c r="H199" s="230">
        <v>80</v>
      </c>
      <c r="I199" s="231"/>
      <c r="J199" s="232">
        <f>ROUND(I199*H199,2)</f>
        <v>0</v>
      </c>
      <c r="K199" s="228" t="s">
        <v>19</v>
      </c>
      <c r="L199" s="233"/>
      <c r="M199" s="234" t="s">
        <v>19</v>
      </c>
      <c r="N199" s="235" t="s">
        <v>42</v>
      </c>
      <c r="O199" s="83"/>
      <c r="P199" s="193">
        <f>O199*H199</f>
        <v>0</v>
      </c>
      <c r="Q199" s="193">
        <v>0.0011999999999999999</v>
      </c>
      <c r="R199" s="193">
        <f>Q199*H199</f>
        <v>0.095999999999999988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167</v>
      </c>
      <c r="AT199" s="195" t="s">
        <v>163</v>
      </c>
      <c r="AU199" s="195" t="s">
        <v>71</v>
      </c>
      <c r="AY199" s="16" t="s">
        <v>123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78</v>
      </c>
      <c r="BK199" s="196">
        <f>ROUND(I199*H199,2)</f>
        <v>0</v>
      </c>
      <c r="BL199" s="16" t="s">
        <v>122</v>
      </c>
      <c r="BM199" s="195" t="s">
        <v>328</v>
      </c>
    </row>
    <row r="200" s="2" customFormat="1">
      <c r="A200" s="37"/>
      <c r="B200" s="38"/>
      <c r="C200" s="39"/>
      <c r="D200" s="197" t="s">
        <v>125</v>
      </c>
      <c r="E200" s="39"/>
      <c r="F200" s="198" t="s">
        <v>327</v>
      </c>
      <c r="G200" s="39"/>
      <c r="H200" s="39"/>
      <c r="I200" s="199"/>
      <c r="J200" s="39"/>
      <c r="K200" s="39"/>
      <c r="L200" s="43"/>
      <c r="M200" s="200"/>
      <c r="N200" s="201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125</v>
      </c>
      <c r="AU200" s="16" t="s">
        <v>71</v>
      </c>
    </row>
    <row r="201" s="2" customFormat="1" ht="21.75" customHeight="1">
      <c r="A201" s="37"/>
      <c r="B201" s="38"/>
      <c r="C201" s="226" t="s">
        <v>329</v>
      </c>
      <c r="D201" s="226" t="s">
        <v>163</v>
      </c>
      <c r="E201" s="227" t="s">
        <v>330</v>
      </c>
      <c r="F201" s="228" t="s">
        <v>331</v>
      </c>
      <c r="G201" s="229" t="s">
        <v>213</v>
      </c>
      <c r="H201" s="230">
        <v>80</v>
      </c>
      <c r="I201" s="231"/>
      <c r="J201" s="232">
        <f>ROUND(I201*H201,2)</f>
        <v>0</v>
      </c>
      <c r="K201" s="228" t="s">
        <v>19</v>
      </c>
      <c r="L201" s="233"/>
      <c r="M201" s="234" t="s">
        <v>19</v>
      </c>
      <c r="N201" s="235" t="s">
        <v>42</v>
      </c>
      <c r="O201" s="83"/>
      <c r="P201" s="193">
        <f>O201*H201</f>
        <v>0</v>
      </c>
      <c r="Q201" s="193">
        <v>0.0011999999999999999</v>
      </c>
      <c r="R201" s="193">
        <f>Q201*H201</f>
        <v>0.095999999999999988</v>
      </c>
      <c r="S201" s="193">
        <v>0</v>
      </c>
      <c r="T201" s="19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5" t="s">
        <v>167</v>
      </c>
      <c r="AT201" s="195" t="s">
        <v>163</v>
      </c>
      <c r="AU201" s="195" t="s">
        <v>71</v>
      </c>
      <c r="AY201" s="16" t="s">
        <v>123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78</v>
      </c>
      <c r="BK201" s="196">
        <f>ROUND(I201*H201,2)</f>
        <v>0</v>
      </c>
      <c r="BL201" s="16" t="s">
        <v>122</v>
      </c>
      <c r="BM201" s="195" t="s">
        <v>332</v>
      </c>
    </row>
    <row r="202" s="2" customFormat="1">
      <c r="A202" s="37"/>
      <c r="B202" s="38"/>
      <c r="C202" s="39"/>
      <c r="D202" s="197" t="s">
        <v>125</v>
      </c>
      <c r="E202" s="39"/>
      <c r="F202" s="198" t="s">
        <v>331</v>
      </c>
      <c r="G202" s="39"/>
      <c r="H202" s="39"/>
      <c r="I202" s="199"/>
      <c r="J202" s="39"/>
      <c r="K202" s="39"/>
      <c r="L202" s="43"/>
      <c r="M202" s="200"/>
      <c r="N202" s="201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125</v>
      </c>
      <c r="AU202" s="16" t="s">
        <v>71</v>
      </c>
    </row>
    <row r="203" s="2" customFormat="1" ht="16.5" customHeight="1">
      <c r="A203" s="37"/>
      <c r="B203" s="38"/>
      <c r="C203" s="226" t="s">
        <v>333</v>
      </c>
      <c r="D203" s="226" t="s">
        <v>163</v>
      </c>
      <c r="E203" s="227" t="s">
        <v>334</v>
      </c>
      <c r="F203" s="228" t="s">
        <v>335</v>
      </c>
      <c r="G203" s="229" t="s">
        <v>213</v>
      </c>
      <c r="H203" s="230">
        <v>80</v>
      </c>
      <c r="I203" s="231"/>
      <c r="J203" s="232">
        <f>ROUND(I203*H203,2)</f>
        <v>0</v>
      </c>
      <c r="K203" s="228" t="s">
        <v>19</v>
      </c>
      <c r="L203" s="233"/>
      <c r="M203" s="234" t="s">
        <v>19</v>
      </c>
      <c r="N203" s="235" t="s">
        <v>42</v>
      </c>
      <c r="O203" s="83"/>
      <c r="P203" s="193">
        <f>O203*H203</f>
        <v>0</v>
      </c>
      <c r="Q203" s="193">
        <v>0.0011999999999999999</v>
      </c>
      <c r="R203" s="193">
        <f>Q203*H203</f>
        <v>0.095999999999999988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167</v>
      </c>
      <c r="AT203" s="195" t="s">
        <v>163</v>
      </c>
      <c r="AU203" s="195" t="s">
        <v>71</v>
      </c>
      <c r="AY203" s="16" t="s">
        <v>123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78</v>
      </c>
      <c r="BK203" s="196">
        <f>ROUND(I203*H203,2)</f>
        <v>0</v>
      </c>
      <c r="BL203" s="16" t="s">
        <v>122</v>
      </c>
      <c r="BM203" s="195" t="s">
        <v>336</v>
      </c>
    </row>
    <row r="204" s="2" customFormat="1">
      <c r="A204" s="37"/>
      <c r="B204" s="38"/>
      <c r="C204" s="39"/>
      <c r="D204" s="197" t="s">
        <v>125</v>
      </c>
      <c r="E204" s="39"/>
      <c r="F204" s="198" t="s">
        <v>335</v>
      </c>
      <c r="G204" s="39"/>
      <c r="H204" s="39"/>
      <c r="I204" s="199"/>
      <c r="J204" s="39"/>
      <c r="K204" s="39"/>
      <c r="L204" s="43"/>
      <c r="M204" s="200"/>
      <c r="N204" s="201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125</v>
      </c>
      <c r="AU204" s="16" t="s">
        <v>71</v>
      </c>
    </row>
    <row r="205" s="2" customFormat="1" ht="16.5" customHeight="1">
      <c r="A205" s="37"/>
      <c r="B205" s="38"/>
      <c r="C205" s="226" t="s">
        <v>337</v>
      </c>
      <c r="D205" s="226" t="s">
        <v>163</v>
      </c>
      <c r="E205" s="227" t="s">
        <v>338</v>
      </c>
      <c r="F205" s="228" t="s">
        <v>339</v>
      </c>
      <c r="G205" s="229" t="s">
        <v>213</v>
      </c>
      <c r="H205" s="230">
        <v>40</v>
      </c>
      <c r="I205" s="231"/>
      <c r="J205" s="232">
        <f>ROUND(I205*H205,2)</f>
        <v>0</v>
      </c>
      <c r="K205" s="228" t="s">
        <v>19</v>
      </c>
      <c r="L205" s="233"/>
      <c r="M205" s="234" t="s">
        <v>19</v>
      </c>
      <c r="N205" s="235" t="s">
        <v>42</v>
      </c>
      <c r="O205" s="83"/>
      <c r="P205" s="193">
        <f>O205*H205</f>
        <v>0</v>
      </c>
      <c r="Q205" s="193">
        <v>0.0011999999999999999</v>
      </c>
      <c r="R205" s="193">
        <f>Q205*H205</f>
        <v>0.047999999999999994</v>
      </c>
      <c r="S205" s="193">
        <v>0</v>
      </c>
      <c r="T205" s="19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5" t="s">
        <v>167</v>
      </c>
      <c r="AT205" s="195" t="s">
        <v>163</v>
      </c>
      <c r="AU205" s="195" t="s">
        <v>71</v>
      </c>
      <c r="AY205" s="16" t="s">
        <v>123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78</v>
      </c>
      <c r="BK205" s="196">
        <f>ROUND(I205*H205,2)</f>
        <v>0</v>
      </c>
      <c r="BL205" s="16" t="s">
        <v>122</v>
      </c>
      <c r="BM205" s="195" t="s">
        <v>340</v>
      </c>
    </row>
    <row r="206" s="2" customFormat="1">
      <c r="A206" s="37"/>
      <c r="B206" s="38"/>
      <c r="C206" s="39"/>
      <c r="D206" s="197" t="s">
        <v>125</v>
      </c>
      <c r="E206" s="39"/>
      <c r="F206" s="198" t="s">
        <v>339</v>
      </c>
      <c r="G206" s="39"/>
      <c r="H206" s="39"/>
      <c r="I206" s="199"/>
      <c r="J206" s="39"/>
      <c r="K206" s="39"/>
      <c r="L206" s="43"/>
      <c r="M206" s="200"/>
      <c r="N206" s="201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125</v>
      </c>
      <c r="AU206" s="16" t="s">
        <v>71</v>
      </c>
    </row>
    <row r="207" s="2" customFormat="1" ht="16.5" customHeight="1">
      <c r="A207" s="37"/>
      <c r="B207" s="38"/>
      <c r="C207" s="226" t="s">
        <v>341</v>
      </c>
      <c r="D207" s="226" t="s">
        <v>163</v>
      </c>
      <c r="E207" s="227" t="s">
        <v>342</v>
      </c>
      <c r="F207" s="228" t="s">
        <v>343</v>
      </c>
      <c r="G207" s="229" t="s">
        <v>213</v>
      </c>
      <c r="H207" s="230">
        <v>80</v>
      </c>
      <c r="I207" s="231"/>
      <c r="J207" s="232">
        <f>ROUND(I207*H207,2)</f>
        <v>0</v>
      </c>
      <c r="K207" s="228" t="s">
        <v>19</v>
      </c>
      <c r="L207" s="233"/>
      <c r="M207" s="234" t="s">
        <v>19</v>
      </c>
      <c r="N207" s="235" t="s">
        <v>42</v>
      </c>
      <c r="O207" s="83"/>
      <c r="P207" s="193">
        <f>O207*H207</f>
        <v>0</v>
      </c>
      <c r="Q207" s="193">
        <v>0.0011999999999999999</v>
      </c>
      <c r="R207" s="193">
        <f>Q207*H207</f>
        <v>0.095999999999999988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167</v>
      </c>
      <c r="AT207" s="195" t="s">
        <v>163</v>
      </c>
      <c r="AU207" s="195" t="s">
        <v>71</v>
      </c>
      <c r="AY207" s="16" t="s">
        <v>123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78</v>
      </c>
      <c r="BK207" s="196">
        <f>ROUND(I207*H207,2)</f>
        <v>0</v>
      </c>
      <c r="BL207" s="16" t="s">
        <v>122</v>
      </c>
      <c r="BM207" s="195" t="s">
        <v>344</v>
      </c>
    </row>
    <row r="208" s="2" customFormat="1">
      <c r="A208" s="37"/>
      <c r="B208" s="38"/>
      <c r="C208" s="39"/>
      <c r="D208" s="197" t="s">
        <v>125</v>
      </c>
      <c r="E208" s="39"/>
      <c r="F208" s="198" t="s">
        <v>343</v>
      </c>
      <c r="G208" s="39"/>
      <c r="H208" s="39"/>
      <c r="I208" s="199"/>
      <c r="J208" s="39"/>
      <c r="K208" s="39"/>
      <c r="L208" s="43"/>
      <c r="M208" s="200"/>
      <c r="N208" s="201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125</v>
      </c>
      <c r="AU208" s="16" t="s">
        <v>71</v>
      </c>
    </row>
    <row r="209" s="2" customFormat="1" ht="16.5" customHeight="1">
      <c r="A209" s="37"/>
      <c r="B209" s="38"/>
      <c r="C209" s="226" t="s">
        <v>345</v>
      </c>
      <c r="D209" s="226" t="s">
        <v>163</v>
      </c>
      <c r="E209" s="227" t="s">
        <v>346</v>
      </c>
      <c r="F209" s="228" t="s">
        <v>347</v>
      </c>
      <c r="G209" s="229" t="s">
        <v>213</v>
      </c>
      <c r="H209" s="230">
        <v>30</v>
      </c>
      <c r="I209" s="231"/>
      <c r="J209" s="232">
        <f>ROUND(I209*H209,2)</f>
        <v>0</v>
      </c>
      <c r="K209" s="228" t="s">
        <v>19</v>
      </c>
      <c r="L209" s="233"/>
      <c r="M209" s="234" t="s">
        <v>19</v>
      </c>
      <c r="N209" s="235" t="s">
        <v>42</v>
      </c>
      <c r="O209" s="83"/>
      <c r="P209" s="193">
        <f>O209*H209</f>
        <v>0</v>
      </c>
      <c r="Q209" s="193">
        <v>0.0011999999999999999</v>
      </c>
      <c r="R209" s="193">
        <f>Q209*H209</f>
        <v>0.035999999999999997</v>
      </c>
      <c r="S209" s="193">
        <v>0</v>
      </c>
      <c r="T209" s="19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5" t="s">
        <v>167</v>
      </c>
      <c r="AT209" s="195" t="s">
        <v>163</v>
      </c>
      <c r="AU209" s="195" t="s">
        <v>71</v>
      </c>
      <c r="AY209" s="16" t="s">
        <v>123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78</v>
      </c>
      <c r="BK209" s="196">
        <f>ROUND(I209*H209,2)</f>
        <v>0</v>
      </c>
      <c r="BL209" s="16" t="s">
        <v>122</v>
      </c>
      <c r="BM209" s="195" t="s">
        <v>348</v>
      </c>
    </row>
    <row r="210" s="2" customFormat="1">
      <c r="A210" s="37"/>
      <c r="B210" s="38"/>
      <c r="C210" s="39"/>
      <c r="D210" s="197" t="s">
        <v>125</v>
      </c>
      <c r="E210" s="39"/>
      <c r="F210" s="198" t="s">
        <v>347</v>
      </c>
      <c r="G210" s="39"/>
      <c r="H210" s="39"/>
      <c r="I210" s="199"/>
      <c r="J210" s="39"/>
      <c r="K210" s="39"/>
      <c r="L210" s="43"/>
      <c r="M210" s="200"/>
      <c r="N210" s="201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125</v>
      </c>
      <c r="AU210" s="16" t="s">
        <v>71</v>
      </c>
    </row>
    <row r="211" s="2" customFormat="1" ht="21.75" customHeight="1">
      <c r="A211" s="37"/>
      <c r="B211" s="38"/>
      <c r="C211" s="226" t="s">
        <v>349</v>
      </c>
      <c r="D211" s="226" t="s">
        <v>163</v>
      </c>
      <c r="E211" s="227" t="s">
        <v>350</v>
      </c>
      <c r="F211" s="228" t="s">
        <v>351</v>
      </c>
      <c r="G211" s="229" t="s">
        <v>213</v>
      </c>
      <c r="H211" s="230">
        <v>40</v>
      </c>
      <c r="I211" s="231"/>
      <c r="J211" s="232">
        <f>ROUND(I211*H211,2)</f>
        <v>0</v>
      </c>
      <c r="K211" s="228" t="s">
        <v>19</v>
      </c>
      <c r="L211" s="233"/>
      <c r="M211" s="234" t="s">
        <v>19</v>
      </c>
      <c r="N211" s="235" t="s">
        <v>42</v>
      </c>
      <c r="O211" s="83"/>
      <c r="P211" s="193">
        <f>O211*H211</f>
        <v>0</v>
      </c>
      <c r="Q211" s="193">
        <v>0.0011999999999999999</v>
      </c>
      <c r="R211" s="193">
        <f>Q211*H211</f>
        <v>0.047999999999999994</v>
      </c>
      <c r="S211" s="193">
        <v>0</v>
      </c>
      <c r="T211" s="19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5" t="s">
        <v>167</v>
      </c>
      <c r="AT211" s="195" t="s">
        <v>163</v>
      </c>
      <c r="AU211" s="195" t="s">
        <v>71</v>
      </c>
      <c r="AY211" s="16" t="s">
        <v>123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78</v>
      </c>
      <c r="BK211" s="196">
        <f>ROUND(I211*H211,2)</f>
        <v>0</v>
      </c>
      <c r="BL211" s="16" t="s">
        <v>122</v>
      </c>
      <c r="BM211" s="195" t="s">
        <v>352</v>
      </c>
    </row>
    <row r="212" s="2" customFormat="1">
      <c r="A212" s="37"/>
      <c r="B212" s="38"/>
      <c r="C212" s="39"/>
      <c r="D212" s="197" t="s">
        <v>125</v>
      </c>
      <c r="E212" s="39"/>
      <c r="F212" s="198" t="s">
        <v>351</v>
      </c>
      <c r="G212" s="39"/>
      <c r="H212" s="39"/>
      <c r="I212" s="199"/>
      <c r="J212" s="39"/>
      <c r="K212" s="39"/>
      <c r="L212" s="43"/>
      <c r="M212" s="200"/>
      <c r="N212" s="201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125</v>
      </c>
      <c r="AU212" s="16" t="s">
        <v>71</v>
      </c>
    </row>
    <row r="213" s="2" customFormat="1" ht="16.5" customHeight="1">
      <c r="A213" s="37"/>
      <c r="B213" s="38"/>
      <c r="C213" s="226" t="s">
        <v>353</v>
      </c>
      <c r="D213" s="226" t="s">
        <v>163</v>
      </c>
      <c r="E213" s="227" t="s">
        <v>354</v>
      </c>
      <c r="F213" s="228" t="s">
        <v>355</v>
      </c>
      <c r="G213" s="229" t="s">
        <v>213</v>
      </c>
      <c r="H213" s="230">
        <v>40</v>
      </c>
      <c r="I213" s="231"/>
      <c r="J213" s="232">
        <f>ROUND(I213*H213,2)</f>
        <v>0</v>
      </c>
      <c r="K213" s="228" t="s">
        <v>19</v>
      </c>
      <c r="L213" s="233"/>
      <c r="M213" s="234" t="s">
        <v>19</v>
      </c>
      <c r="N213" s="235" t="s">
        <v>42</v>
      </c>
      <c r="O213" s="83"/>
      <c r="P213" s="193">
        <f>O213*H213</f>
        <v>0</v>
      </c>
      <c r="Q213" s="193">
        <v>0.0011999999999999999</v>
      </c>
      <c r="R213" s="193">
        <f>Q213*H213</f>
        <v>0.047999999999999994</v>
      </c>
      <c r="S213" s="193">
        <v>0</v>
      </c>
      <c r="T213" s="19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5" t="s">
        <v>167</v>
      </c>
      <c r="AT213" s="195" t="s">
        <v>163</v>
      </c>
      <c r="AU213" s="195" t="s">
        <v>71</v>
      </c>
      <c r="AY213" s="16" t="s">
        <v>123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78</v>
      </c>
      <c r="BK213" s="196">
        <f>ROUND(I213*H213,2)</f>
        <v>0</v>
      </c>
      <c r="BL213" s="16" t="s">
        <v>122</v>
      </c>
      <c r="BM213" s="195" t="s">
        <v>356</v>
      </c>
    </row>
    <row r="214" s="2" customFormat="1">
      <c r="A214" s="37"/>
      <c r="B214" s="38"/>
      <c r="C214" s="39"/>
      <c r="D214" s="197" t="s">
        <v>125</v>
      </c>
      <c r="E214" s="39"/>
      <c r="F214" s="198" t="s">
        <v>355</v>
      </c>
      <c r="G214" s="39"/>
      <c r="H214" s="39"/>
      <c r="I214" s="199"/>
      <c r="J214" s="39"/>
      <c r="K214" s="39"/>
      <c r="L214" s="43"/>
      <c r="M214" s="200"/>
      <c r="N214" s="20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125</v>
      </c>
      <c r="AU214" s="16" t="s">
        <v>71</v>
      </c>
    </row>
    <row r="215" s="2" customFormat="1" ht="33" customHeight="1">
      <c r="A215" s="37"/>
      <c r="B215" s="38"/>
      <c r="C215" s="184" t="s">
        <v>357</v>
      </c>
      <c r="D215" s="184" t="s">
        <v>117</v>
      </c>
      <c r="E215" s="185" t="s">
        <v>358</v>
      </c>
      <c r="F215" s="186" t="s">
        <v>359</v>
      </c>
      <c r="G215" s="187" t="s">
        <v>213</v>
      </c>
      <c r="H215" s="188">
        <v>90</v>
      </c>
      <c r="I215" s="189"/>
      <c r="J215" s="190">
        <f>ROUND(I215*H215,2)</f>
        <v>0</v>
      </c>
      <c r="K215" s="186" t="s">
        <v>121</v>
      </c>
      <c r="L215" s="43"/>
      <c r="M215" s="191" t="s">
        <v>19</v>
      </c>
      <c r="N215" s="192" t="s">
        <v>42</v>
      </c>
      <c r="O215" s="83"/>
      <c r="P215" s="193">
        <f>O215*H215</f>
        <v>0</v>
      </c>
      <c r="Q215" s="193">
        <v>5.1999999999999997E-05</v>
      </c>
      <c r="R215" s="193">
        <f>Q215*H215</f>
        <v>0.0046800000000000001</v>
      </c>
      <c r="S215" s="193">
        <v>0</v>
      </c>
      <c r="T215" s="19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5" t="s">
        <v>122</v>
      </c>
      <c r="AT215" s="195" t="s">
        <v>117</v>
      </c>
      <c r="AU215" s="195" t="s">
        <v>71</v>
      </c>
      <c r="AY215" s="16" t="s">
        <v>123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78</v>
      </c>
      <c r="BK215" s="196">
        <f>ROUND(I215*H215,2)</f>
        <v>0</v>
      </c>
      <c r="BL215" s="16" t="s">
        <v>122</v>
      </c>
      <c r="BM215" s="195" t="s">
        <v>360</v>
      </c>
    </row>
    <row r="216" s="2" customFormat="1">
      <c r="A216" s="37"/>
      <c r="B216" s="38"/>
      <c r="C216" s="39"/>
      <c r="D216" s="197" t="s">
        <v>125</v>
      </c>
      <c r="E216" s="39"/>
      <c r="F216" s="198" t="s">
        <v>361</v>
      </c>
      <c r="G216" s="39"/>
      <c r="H216" s="39"/>
      <c r="I216" s="199"/>
      <c r="J216" s="39"/>
      <c r="K216" s="39"/>
      <c r="L216" s="43"/>
      <c r="M216" s="200"/>
      <c r="N216" s="201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125</v>
      </c>
      <c r="AU216" s="16" t="s">
        <v>71</v>
      </c>
    </row>
    <row r="217" s="2" customFormat="1">
      <c r="A217" s="37"/>
      <c r="B217" s="38"/>
      <c r="C217" s="39"/>
      <c r="D217" s="202" t="s">
        <v>127</v>
      </c>
      <c r="E217" s="39"/>
      <c r="F217" s="203" t="s">
        <v>362</v>
      </c>
      <c r="G217" s="39"/>
      <c r="H217" s="39"/>
      <c r="I217" s="199"/>
      <c r="J217" s="39"/>
      <c r="K217" s="39"/>
      <c r="L217" s="43"/>
      <c r="M217" s="200"/>
      <c r="N217" s="201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127</v>
      </c>
      <c r="AU217" s="16" t="s">
        <v>71</v>
      </c>
    </row>
    <row r="218" s="10" customFormat="1">
      <c r="A218" s="10"/>
      <c r="B218" s="204"/>
      <c r="C218" s="205"/>
      <c r="D218" s="197" t="s">
        <v>151</v>
      </c>
      <c r="E218" s="206" t="s">
        <v>19</v>
      </c>
      <c r="F218" s="207" t="s">
        <v>363</v>
      </c>
      <c r="G218" s="205"/>
      <c r="H218" s="208">
        <v>90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14" t="s">
        <v>151</v>
      </c>
      <c r="AU218" s="214" t="s">
        <v>71</v>
      </c>
      <c r="AV218" s="10" t="s">
        <v>80</v>
      </c>
      <c r="AW218" s="10" t="s">
        <v>33</v>
      </c>
      <c r="AX218" s="10" t="s">
        <v>78</v>
      </c>
      <c r="AY218" s="214" t="s">
        <v>123</v>
      </c>
    </row>
    <row r="219" s="2" customFormat="1" ht="21.75" customHeight="1">
      <c r="A219" s="37"/>
      <c r="B219" s="38"/>
      <c r="C219" s="226" t="s">
        <v>364</v>
      </c>
      <c r="D219" s="226" t="s">
        <v>163</v>
      </c>
      <c r="E219" s="227" t="s">
        <v>365</v>
      </c>
      <c r="F219" s="228" t="s">
        <v>366</v>
      </c>
      <c r="G219" s="229" t="s">
        <v>213</v>
      </c>
      <c r="H219" s="230">
        <v>90</v>
      </c>
      <c r="I219" s="231"/>
      <c r="J219" s="232">
        <f>ROUND(I219*H219,2)</f>
        <v>0</v>
      </c>
      <c r="K219" s="228" t="s">
        <v>367</v>
      </c>
      <c r="L219" s="233"/>
      <c r="M219" s="234" t="s">
        <v>19</v>
      </c>
      <c r="N219" s="235" t="s">
        <v>42</v>
      </c>
      <c r="O219" s="83"/>
      <c r="P219" s="193">
        <f>O219*H219</f>
        <v>0</v>
      </c>
      <c r="Q219" s="193">
        <v>0.0035400000000000002</v>
      </c>
      <c r="R219" s="193">
        <f>Q219*H219</f>
        <v>0.31859999999999999</v>
      </c>
      <c r="S219" s="193">
        <v>0</v>
      </c>
      <c r="T219" s="19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5" t="s">
        <v>167</v>
      </c>
      <c r="AT219" s="195" t="s">
        <v>163</v>
      </c>
      <c r="AU219" s="195" t="s">
        <v>71</v>
      </c>
      <c r="AY219" s="16" t="s">
        <v>123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78</v>
      </c>
      <c r="BK219" s="196">
        <f>ROUND(I219*H219,2)</f>
        <v>0</v>
      </c>
      <c r="BL219" s="16" t="s">
        <v>122</v>
      </c>
      <c r="BM219" s="195" t="s">
        <v>368</v>
      </c>
    </row>
    <row r="220" s="2" customFormat="1">
      <c r="A220" s="37"/>
      <c r="B220" s="38"/>
      <c r="C220" s="39"/>
      <c r="D220" s="197" t="s">
        <v>125</v>
      </c>
      <c r="E220" s="39"/>
      <c r="F220" s="198" t="s">
        <v>369</v>
      </c>
      <c r="G220" s="39"/>
      <c r="H220" s="39"/>
      <c r="I220" s="199"/>
      <c r="J220" s="39"/>
      <c r="K220" s="39"/>
      <c r="L220" s="43"/>
      <c r="M220" s="200"/>
      <c r="N220" s="201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125</v>
      </c>
      <c r="AU220" s="16" t="s">
        <v>71</v>
      </c>
    </row>
    <row r="221" s="12" customFormat="1">
      <c r="A221" s="12"/>
      <c r="B221" s="236"/>
      <c r="C221" s="237"/>
      <c r="D221" s="197" t="s">
        <v>151</v>
      </c>
      <c r="E221" s="238" t="s">
        <v>19</v>
      </c>
      <c r="F221" s="239" t="s">
        <v>370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5" t="s">
        <v>151</v>
      </c>
      <c r="AU221" s="245" t="s">
        <v>71</v>
      </c>
      <c r="AV221" s="12" t="s">
        <v>78</v>
      </c>
      <c r="AW221" s="12" t="s">
        <v>33</v>
      </c>
      <c r="AX221" s="12" t="s">
        <v>71</v>
      </c>
      <c r="AY221" s="245" t="s">
        <v>123</v>
      </c>
    </row>
    <row r="222" s="10" customFormat="1">
      <c r="A222" s="10"/>
      <c r="B222" s="204"/>
      <c r="C222" s="205"/>
      <c r="D222" s="197" t="s">
        <v>151</v>
      </c>
      <c r="E222" s="206" t="s">
        <v>19</v>
      </c>
      <c r="F222" s="207" t="s">
        <v>371</v>
      </c>
      <c r="G222" s="205"/>
      <c r="H222" s="208">
        <v>90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14" t="s">
        <v>151</v>
      </c>
      <c r="AU222" s="214" t="s">
        <v>71</v>
      </c>
      <c r="AV222" s="10" t="s">
        <v>80</v>
      </c>
      <c r="AW222" s="10" t="s">
        <v>33</v>
      </c>
      <c r="AX222" s="10" t="s">
        <v>71</v>
      </c>
      <c r="AY222" s="214" t="s">
        <v>123</v>
      </c>
    </row>
    <row r="223" s="11" customFormat="1">
      <c r="A223" s="11"/>
      <c r="B223" s="215"/>
      <c r="C223" s="216"/>
      <c r="D223" s="197" t="s">
        <v>151</v>
      </c>
      <c r="E223" s="217" t="s">
        <v>19</v>
      </c>
      <c r="F223" s="218" t="s">
        <v>161</v>
      </c>
      <c r="G223" s="216"/>
      <c r="H223" s="219">
        <v>90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T223" s="225" t="s">
        <v>151</v>
      </c>
      <c r="AU223" s="225" t="s">
        <v>71</v>
      </c>
      <c r="AV223" s="11" t="s">
        <v>122</v>
      </c>
      <c r="AW223" s="11" t="s">
        <v>33</v>
      </c>
      <c r="AX223" s="11" t="s">
        <v>78</v>
      </c>
      <c r="AY223" s="225" t="s">
        <v>123</v>
      </c>
    </row>
    <row r="224" s="2" customFormat="1" ht="24.15" customHeight="1">
      <c r="A224" s="37"/>
      <c r="B224" s="38"/>
      <c r="C224" s="184" t="s">
        <v>372</v>
      </c>
      <c r="D224" s="184" t="s">
        <v>117</v>
      </c>
      <c r="E224" s="185" t="s">
        <v>373</v>
      </c>
      <c r="F224" s="186" t="s">
        <v>374</v>
      </c>
      <c r="G224" s="187" t="s">
        <v>213</v>
      </c>
      <c r="H224" s="188">
        <v>60</v>
      </c>
      <c r="I224" s="189"/>
      <c r="J224" s="190">
        <f>ROUND(I224*H224,2)</f>
        <v>0</v>
      </c>
      <c r="K224" s="186" t="s">
        <v>121</v>
      </c>
      <c r="L224" s="43"/>
      <c r="M224" s="191" t="s">
        <v>19</v>
      </c>
      <c r="N224" s="192" t="s">
        <v>42</v>
      </c>
      <c r="O224" s="83"/>
      <c r="P224" s="193">
        <f>O224*H224</f>
        <v>0</v>
      </c>
      <c r="Q224" s="193">
        <v>0.0020823999999999999</v>
      </c>
      <c r="R224" s="193">
        <f>Q224*H224</f>
        <v>0.124944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122</v>
      </c>
      <c r="AT224" s="195" t="s">
        <v>117</v>
      </c>
      <c r="AU224" s="195" t="s">
        <v>71</v>
      </c>
      <c r="AY224" s="16" t="s">
        <v>123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6" t="s">
        <v>78</v>
      </c>
      <c r="BK224" s="196">
        <f>ROUND(I224*H224,2)</f>
        <v>0</v>
      </c>
      <c r="BL224" s="16" t="s">
        <v>122</v>
      </c>
      <c r="BM224" s="195" t="s">
        <v>375</v>
      </c>
    </row>
    <row r="225" s="2" customFormat="1">
      <c r="A225" s="37"/>
      <c r="B225" s="38"/>
      <c r="C225" s="39"/>
      <c r="D225" s="197" t="s">
        <v>125</v>
      </c>
      <c r="E225" s="39"/>
      <c r="F225" s="198" t="s">
        <v>376</v>
      </c>
      <c r="G225" s="39"/>
      <c r="H225" s="39"/>
      <c r="I225" s="199"/>
      <c r="J225" s="39"/>
      <c r="K225" s="39"/>
      <c r="L225" s="43"/>
      <c r="M225" s="200"/>
      <c r="N225" s="20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125</v>
      </c>
      <c r="AU225" s="16" t="s">
        <v>71</v>
      </c>
    </row>
    <row r="226" s="2" customFormat="1">
      <c r="A226" s="37"/>
      <c r="B226" s="38"/>
      <c r="C226" s="39"/>
      <c r="D226" s="202" t="s">
        <v>127</v>
      </c>
      <c r="E226" s="39"/>
      <c r="F226" s="203" t="s">
        <v>377</v>
      </c>
      <c r="G226" s="39"/>
      <c r="H226" s="39"/>
      <c r="I226" s="199"/>
      <c r="J226" s="39"/>
      <c r="K226" s="39"/>
      <c r="L226" s="43"/>
      <c r="M226" s="200"/>
      <c r="N226" s="201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127</v>
      </c>
      <c r="AU226" s="16" t="s">
        <v>71</v>
      </c>
    </row>
    <row r="227" s="2" customFormat="1" ht="33" customHeight="1">
      <c r="A227" s="37"/>
      <c r="B227" s="38"/>
      <c r="C227" s="184" t="s">
        <v>378</v>
      </c>
      <c r="D227" s="184" t="s">
        <v>117</v>
      </c>
      <c r="E227" s="185" t="s">
        <v>379</v>
      </c>
      <c r="F227" s="186" t="s">
        <v>380</v>
      </c>
      <c r="G227" s="187" t="s">
        <v>381</v>
      </c>
      <c r="H227" s="188">
        <v>4.7000000000000002</v>
      </c>
      <c r="I227" s="189"/>
      <c r="J227" s="190">
        <f>ROUND(I227*H227,2)</f>
        <v>0</v>
      </c>
      <c r="K227" s="186" t="s">
        <v>121</v>
      </c>
      <c r="L227" s="43"/>
      <c r="M227" s="191" t="s">
        <v>19</v>
      </c>
      <c r="N227" s="192" t="s">
        <v>42</v>
      </c>
      <c r="O227" s="83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5" t="s">
        <v>122</v>
      </c>
      <c r="AT227" s="195" t="s">
        <v>117</v>
      </c>
      <c r="AU227" s="195" t="s">
        <v>71</v>
      </c>
      <c r="AY227" s="16" t="s">
        <v>123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78</v>
      </c>
      <c r="BK227" s="196">
        <f>ROUND(I227*H227,2)</f>
        <v>0</v>
      </c>
      <c r="BL227" s="16" t="s">
        <v>122</v>
      </c>
      <c r="BM227" s="195" t="s">
        <v>382</v>
      </c>
    </row>
    <row r="228" s="2" customFormat="1">
      <c r="A228" s="37"/>
      <c r="B228" s="38"/>
      <c r="C228" s="39"/>
      <c r="D228" s="197" t="s">
        <v>125</v>
      </c>
      <c r="E228" s="39"/>
      <c r="F228" s="198" t="s">
        <v>383</v>
      </c>
      <c r="G228" s="39"/>
      <c r="H228" s="39"/>
      <c r="I228" s="199"/>
      <c r="J228" s="39"/>
      <c r="K228" s="39"/>
      <c r="L228" s="43"/>
      <c r="M228" s="200"/>
      <c r="N228" s="201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125</v>
      </c>
      <c r="AU228" s="16" t="s">
        <v>71</v>
      </c>
    </row>
    <row r="229" s="2" customFormat="1">
      <c r="A229" s="37"/>
      <c r="B229" s="38"/>
      <c r="C229" s="39"/>
      <c r="D229" s="202" t="s">
        <v>127</v>
      </c>
      <c r="E229" s="39"/>
      <c r="F229" s="203" t="s">
        <v>384</v>
      </c>
      <c r="G229" s="39"/>
      <c r="H229" s="39"/>
      <c r="I229" s="199"/>
      <c r="J229" s="39"/>
      <c r="K229" s="39"/>
      <c r="L229" s="43"/>
      <c r="M229" s="200"/>
      <c r="N229" s="201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127</v>
      </c>
      <c r="AU229" s="16" t="s">
        <v>71</v>
      </c>
    </row>
    <row r="230" s="10" customFormat="1">
      <c r="A230" s="10"/>
      <c r="B230" s="204"/>
      <c r="C230" s="205"/>
      <c r="D230" s="197" t="s">
        <v>151</v>
      </c>
      <c r="E230" s="206" t="s">
        <v>19</v>
      </c>
      <c r="F230" s="207" t="s">
        <v>385</v>
      </c>
      <c r="G230" s="205"/>
      <c r="H230" s="208">
        <v>4.7000000000000002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14" t="s">
        <v>151</v>
      </c>
      <c r="AU230" s="214" t="s">
        <v>71</v>
      </c>
      <c r="AV230" s="10" t="s">
        <v>80</v>
      </c>
      <c r="AW230" s="10" t="s">
        <v>33</v>
      </c>
      <c r="AX230" s="10" t="s">
        <v>78</v>
      </c>
      <c r="AY230" s="214" t="s">
        <v>123</v>
      </c>
    </row>
    <row r="231" s="2" customFormat="1" ht="33" customHeight="1">
      <c r="A231" s="37"/>
      <c r="B231" s="38"/>
      <c r="C231" s="184" t="s">
        <v>386</v>
      </c>
      <c r="D231" s="184" t="s">
        <v>117</v>
      </c>
      <c r="E231" s="185" t="s">
        <v>387</v>
      </c>
      <c r="F231" s="186" t="s">
        <v>388</v>
      </c>
      <c r="G231" s="187" t="s">
        <v>381</v>
      </c>
      <c r="H231" s="188">
        <v>0.90000000000000002</v>
      </c>
      <c r="I231" s="189"/>
      <c r="J231" s="190">
        <f>ROUND(I231*H231,2)</f>
        <v>0</v>
      </c>
      <c r="K231" s="186" t="s">
        <v>121</v>
      </c>
      <c r="L231" s="43"/>
      <c r="M231" s="191" t="s">
        <v>19</v>
      </c>
      <c r="N231" s="192" t="s">
        <v>42</v>
      </c>
      <c r="O231" s="83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122</v>
      </c>
      <c r="AT231" s="195" t="s">
        <v>117</v>
      </c>
      <c r="AU231" s="195" t="s">
        <v>71</v>
      </c>
      <c r="AY231" s="16" t="s">
        <v>123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78</v>
      </c>
      <c r="BK231" s="196">
        <f>ROUND(I231*H231,2)</f>
        <v>0</v>
      </c>
      <c r="BL231" s="16" t="s">
        <v>122</v>
      </c>
      <c r="BM231" s="195" t="s">
        <v>389</v>
      </c>
    </row>
    <row r="232" s="2" customFormat="1">
      <c r="A232" s="37"/>
      <c r="B232" s="38"/>
      <c r="C232" s="39"/>
      <c r="D232" s="197" t="s">
        <v>125</v>
      </c>
      <c r="E232" s="39"/>
      <c r="F232" s="198" t="s">
        <v>390</v>
      </c>
      <c r="G232" s="39"/>
      <c r="H232" s="39"/>
      <c r="I232" s="199"/>
      <c r="J232" s="39"/>
      <c r="K232" s="39"/>
      <c r="L232" s="43"/>
      <c r="M232" s="200"/>
      <c r="N232" s="20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125</v>
      </c>
      <c r="AU232" s="16" t="s">
        <v>71</v>
      </c>
    </row>
    <row r="233" s="2" customFormat="1">
      <c r="A233" s="37"/>
      <c r="B233" s="38"/>
      <c r="C233" s="39"/>
      <c r="D233" s="202" t="s">
        <v>127</v>
      </c>
      <c r="E233" s="39"/>
      <c r="F233" s="203" t="s">
        <v>391</v>
      </c>
      <c r="G233" s="39"/>
      <c r="H233" s="39"/>
      <c r="I233" s="199"/>
      <c r="J233" s="39"/>
      <c r="K233" s="39"/>
      <c r="L233" s="43"/>
      <c r="M233" s="200"/>
      <c r="N233" s="201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127</v>
      </c>
      <c r="AU233" s="16" t="s">
        <v>71</v>
      </c>
    </row>
    <row r="234" s="10" customFormat="1">
      <c r="A234" s="10"/>
      <c r="B234" s="204"/>
      <c r="C234" s="205"/>
      <c r="D234" s="197" t="s">
        <v>151</v>
      </c>
      <c r="E234" s="206" t="s">
        <v>19</v>
      </c>
      <c r="F234" s="207" t="s">
        <v>392</v>
      </c>
      <c r="G234" s="205"/>
      <c r="H234" s="208">
        <v>0.90000000000000002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14" t="s">
        <v>151</v>
      </c>
      <c r="AU234" s="214" t="s">
        <v>71</v>
      </c>
      <c r="AV234" s="10" t="s">
        <v>80</v>
      </c>
      <c r="AW234" s="10" t="s">
        <v>33</v>
      </c>
      <c r="AX234" s="10" t="s">
        <v>78</v>
      </c>
      <c r="AY234" s="214" t="s">
        <v>123</v>
      </c>
    </row>
    <row r="235" s="2" customFormat="1" ht="24.15" customHeight="1">
      <c r="A235" s="37"/>
      <c r="B235" s="38"/>
      <c r="C235" s="184" t="s">
        <v>393</v>
      </c>
      <c r="D235" s="184" t="s">
        <v>117</v>
      </c>
      <c r="E235" s="185" t="s">
        <v>394</v>
      </c>
      <c r="F235" s="186" t="s">
        <v>395</v>
      </c>
      <c r="G235" s="187" t="s">
        <v>120</v>
      </c>
      <c r="H235" s="188">
        <v>390</v>
      </c>
      <c r="I235" s="189"/>
      <c r="J235" s="190">
        <f>ROUND(I235*H235,2)</f>
        <v>0</v>
      </c>
      <c r="K235" s="186" t="s">
        <v>121</v>
      </c>
      <c r="L235" s="43"/>
      <c r="M235" s="191" t="s">
        <v>19</v>
      </c>
      <c r="N235" s="192" t="s">
        <v>42</v>
      </c>
      <c r="O235" s="83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5" t="s">
        <v>122</v>
      </c>
      <c r="AT235" s="195" t="s">
        <v>117</v>
      </c>
      <c r="AU235" s="195" t="s">
        <v>71</v>
      </c>
      <c r="AY235" s="16" t="s">
        <v>123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78</v>
      </c>
      <c r="BK235" s="196">
        <f>ROUND(I235*H235,2)</f>
        <v>0</v>
      </c>
      <c r="BL235" s="16" t="s">
        <v>122</v>
      </c>
      <c r="BM235" s="195" t="s">
        <v>396</v>
      </c>
    </row>
    <row r="236" s="2" customFormat="1">
      <c r="A236" s="37"/>
      <c r="B236" s="38"/>
      <c r="C236" s="39"/>
      <c r="D236" s="197" t="s">
        <v>125</v>
      </c>
      <c r="E236" s="39"/>
      <c r="F236" s="198" t="s">
        <v>397</v>
      </c>
      <c r="G236" s="39"/>
      <c r="H236" s="39"/>
      <c r="I236" s="199"/>
      <c r="J236" s="39"/>
      <c r="K236" s="39"/>
      <c r="L236" s="43"/>
      <c r="M236" s="200"/>
      <c r="N236" s="201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125</v>
      </c>
      <c r="AU236" s="16" t="s">
        <v>71</v>
      </c>
    </row>
    <row r="237" s="2" customFormat="1">
      <c r="A237" s="37"/>
      <c r="B237" s="38"/>
      <c r="C237" s="39"/>
      <c r="D237" s="202" t="s">
        <v>127</v>
      </c>
      <c r="E237" s="39"/>
      <c r="F237" s="203" t="s">
        <v>398</v>
      </c>
      <c r="G237" s="39"/>
      <c r="H237" s="39"/>
      <c r="I237" s="199"/>
      <c r="J237" s="39"/>
      <c r="K237" s="39"/>
      <c r="L237" s="43"/>
      <c r="M237" s="200"/>
      <c r="N237" s="201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127</v>
      </c>
      <c r="AU237" s="16" t="s">
        <v>71</v>
      </c>
    </row>
    <row r="238" s="2" customFormat="1" ht="16.5" customHeight="1">
      <c r="A238" s="37"/>
      <c r="B238" s="38"/>
      <c r="C238" s="226" t="s">
        <v>399</v>
      </c>
      <c r="D238" s="226" t="s">
        <v>163</v>
      </c>
      <c r="E238" s="227" t="s">
        <v>400</v>
      </c>
      <c r="F238" s="228" t="s">
        <v>401</v>
      </c>
      <c r="G238" s="229" t="s">
        <v>402</v>
      </c>
      <c r="H238" s="230">
        <v>39</v>
      </c>
      <c r="I238" s="231"/>
      <c r="J238" s="232">
        <f>ROUND(I238*H238,2)</f>
        <v>0</v>
      </c>
      <c r="K238" s="228" t="s">
        <v>19</v>
      </c>
      <c r="L238" s="233"/>
      <c r="M238" s="234" t="s">
        <v>19</v>
      </c>
      <c r="N238" s="235" t="s">
        <v>42</v>
      </c>
      <c r="O238" s="83"/>
      <c r="P238" s="193">
        <f>O238*H238</f>
        <v>0</v>
      </c>
      <c r="Q238" s="193">
        <v>0.20000000000000001</v>
      </c>
      <c r="R238" s="193">
        <f>Q238*H238</f>
        <v>7.8000000000000007</v>
      </c>
      <c r="S238" s="193">
        <v>0</v>
      </c>
      <c r="T238" s="19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5" t="s">
        <v>167</v>
      </c>
      <c r="AT238" s="195" t="s">
        <v>163</v>
      </c>
      <c r="AU238" s="195" t="s">
        <v>71</v>
      </c>
      <c r="AY238" s="16" t="s">
        <v>123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6" t="s">
        <v>78</v>
      </c>
      <c r="BK238" s="196">
        <f>ROUND(I238*H238,2)</f>
        <v>0</v>
      </c>
      <c r="BL238" s="16" t="s">
        <v>122</v>
      </c>
      <c r="BM238" s="195" t="s">
        <v>403</v>
      </c>
    </row>
    <row r="239" s="2" customFormat="1">
      <c r="A239" s="37"/>
      <c r="B239" s="38"/>
      <c r="C239" s="39"/>
      <c r="D239" s="197" t="s">
        <v>125</v>
      </c>
      <c r="E239" s="39"/>
      <c r="F239" s="198" t="s">
        <v>404</v>
      </c>
      <c r="G239" s="39"/>
      <c r="H239" s="39"/>
      <c r="I239" s="199"/>
      <c r="J239" s="39"/>
      <c r="K239" s="39"/>
      <c r="L239" s="43"/>
      <c r="M239" s="200"/>
      <c r="N239" s="201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125</v>
      </c>
      <c r="AU239" s="16" t="s">
        <v>71</v>
      </c>
    </row>
    <row r="240" s="10" customFormat="1">
      <c r="A240" s="10"/>
      <c r="B240" s="204"/>
      <c r="C240" s="205"/>
      <c r="D240" s="197" t="s">
        <v>151</v>
      </c>
      <c r="E240" s="206" t="s">
        <v>19</v>
      </c>
      <c r="F240" s="207" t="s">
        <v>405</v>
      </c>
      <c r="G240" s="205"/>
      <c r="H240" s="208">
        <v>39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14" t="s">
        <v>151</v>
      </c>
      <c r="AU240" s="214" t="s">
        <v>71</v>
      </c>
      <c r="AV240" s="10" t="s">
        <v>80</v>
      </c>
      <c r="AW240" s="10" t="s">
        <v>33</v>
      </c>
      <c r="AX240" s="10" t="s">
        <v>78</v>
      </c>
      <c r="AY240" s="214" t="s">
        <v>123</v>
      </c>
    </row>
    <row r="241" s="2" customFormat="1" ht="16.5" customHeight="1">
      <c r="A241" s="37"/>
      <c r="B241" s="38"/>
      <c r="C241" s="184" t="s">
        <v>406</v>
      </c>
      <c r="D241" s="184" t="s">
        <v>117</v>
      </c>
      <c r="E241" s="185" t="s">
        <v>407</v>
      </c>
      <c r="F241" s="186" t="s">
        <v>408</v>
      </c>
      <c r="G241" s="187" t="s">
        <v>402</v>
      </c>
      <c r="H241" s="188">
        <v>9.7400000000000002</v>
      </c>
      <c r="I241" s="189"/>
      <c r="J241" s="190">
        <f>ROUND(I241*H241,2)</f>
        <v>0</v>
      </c>
      <c r="K241" s="186" t="s">
        <v>121</v>
      </c>
      <c r="L241" s="43"/>
      <c r="M241" s="191" t="s">
        <v>19</v>
      </c>
      <c r="N241" s="192" t="s">
        <v>42</v>
      </c>
      <c r="O241" s="83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122</v>
      </c>
      <c r="AT241" s="195" t="s">
        <v>117</v>
      </c>
      <c r="AU241" s="195" t="s">
        <v>71</v>
      </c>
      <c r="AY241" s="16" t="s">
        <v>123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6" t="s">
        <v>78</v>
      </c>
      <c r="BK241" s="196">
        <f>ROUND(I241*H241,2)</f>
        <v>0</v>
      </c>
      <c r="BL241" s="16" t="s">
        <v>122</v>
      </c>
      <c r="BM241" s="195" t="s">
        <v>409</v>
      </c>
    </row>
    <row r="242" s="2" customFormat="1">
      <c r="A242" s="37"/>
      <c r="B242" s="38"/>
      <c r="C242" s="39"/>
      <c r="D242" s="197" t="s">
        <v>125</v>
      </c>
      <c r="E242" s="39"/>
      <c r="F242" s="198" t="s">
        <v>410</v>
      </c>
      <c r="G242" s="39"/>
      <c r="H242" s="39"/>
      <c r="I242" s="199"/>
      <c r="J242" s="39"/>
      <c r="K242" s="39"/>
      <c r="L242" s="43"/>
      <c r="M242" s="200"/>
      <c r="N242" s="20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125</v>
      </c>
      <c r="AU242" s="16" t="s">
        <v>71</v>
      </c>
    </row>
    <row r="243" s="2" customFormat="1">
      <c r="A243" s="37"/>
      <c r="B243" s="38"/>
      <c r="C243" s="39"/>
      <c r="D243" s="202" t="s">
        <v>127</v>
      </c>
      <c r="E243" s="39"/>
      <c r="F243" s="203" t="s">
        <v>411</v>
      </c>
      <c r="G243" s="39"/>
      <c r="H243" s="39"/>
      <c r="I243" s="199"/>
      <c r="J243" s="39"/>
      <c r="K243" s="39"/>
      <c r="L243" s="43"/>
      <c r="M243" s="200"/>
      <c r="N243" s="201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127</v>
      </c>
      <c r="AU243" s="16" t="s">
        <v>71</v>
      </c>
    </row>
    <row r="244" s="10" customFormat="1">
      <c r="A244" s="10"/>
      <c r="B244" s="204"/>
      <c r="C244" s="205"/>
      <c r="D244" s="197" t="s">
        <v>151</v>
      </c>
      <c r="E244" s="206" t="s">
        <v>19</v>
      </c>
      <c r="F244" s="207" t="s">
        <v>412</v>
      </c>
      <c r="G244" s="205"/>
      <c r="H244" s="208">
        <v>9.7400000000000002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T244" s="214" t="s">
        <v>151</v>
      </c>
      <c r="AU244" s="214" t="s">
        <v>71</v>
      </c>
      <c r="AV244" s="10" t="s">
        <v>80</v>
      </c>
      <c r="AW244" s="10" t="s">
        <v>33</v>
      </c>
      <c r="AX244" s="10" t="s">
        <v>78</v>
      </c>
      <c r="AY244" s="214" t="s">
        <v>123</v>
      </c>
    </row>
    <row r="245" s="2" customFormat="1" ht="21.75" customHeight="1">
      <c r="A245" s="37"/>
      <c r="B245" s="38"/>
      <c r="C245" s="184" t="s">
        <v>413</v>
      </c>
      <c r="D245" s="184" t="s">
        <v>117</v>
      </c>
      <c r="E245" s="185" t="s">
        <v>414</v>
      </c>
      <c r="F245" s="186" t="s">
        <v>415</v>
      </c>
      <c r="G245" s="187" t="s">
        <v>402</v>
      </c>
      <c r="H245" s="188">
        <v>9.7400000000000002</v>
      </c>
      <c r="I245" s="189"/>
      <c r="J245" s="190">
        <f>ROUND(I245*H245,2)</f>
        <v>0</v>
      </c>
      <c r="K245" s="186" t="s">
        <v>121</v>
      </c>
      <c r="L245" s="43"/>
      <c r="M245" s="191" t="s">
        <v>19</v>
      </c>
      <c r="N245" s="192" t="s">
        <v>42</v>
      </c>
      <c r="O245" s="83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5" t="s">
        <v>122</v>
      </c>
      <c r="AT245" s="195" t="s">
        <v>117</v>
      </c>
      <c r="AU245" s="195" t="s">
        <v>71</v>
      </c>
      <c r="AY245" s="16" t="s">
        <v>123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6" t="s">
        <v>78</v>
      </c>
      <c r="BK245" s="196">
        <f>ROUND(I245*H245,2)</f>
        <v>0</v>
      </c>
      <c r="BL245" s="16" t="s">
        <v>122</v>
      </c>
      <c r="BM245" s="195" t="s">
        <v>416</v>
      </c>
    </row>
    <row r="246" s="2" customFormat="1">
      <c r="A246" s="37"/>
      <c r="B246" s="38"/>
      <c r="C246" s="39"/>
      <c r="D246" s="197" t="s">
        <v>125</v>
      </c>
      <c r="E246" s="39"/>
      <c r="F246" s="198" t="s">
        <v>417</v>
      </c>
      <c r="G246" s="39"/>
      <c r="H246" s="39"/>
      <c r="I246" s="199"/>
      <c r="J246" s="39"/>
      <c r="K246" s="39"/>
      <c r="L246" s="43"/>
      <c r="M246" s="200"/>
      <c r="N246" s="201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125</v>
      </c>
      <c r="AU246" s="16" t="s">
        <v>71</v>
      </c>
    </row>
    <row r="247" s="2" customFormat="1">
      <c r="A247" s="37"/>
      <c r="B247" s="38"/>
      <c r="C247" s="39"/>
      <c r="D247" s="202" t="s">
        <v>127</v>
      </c>
      <c r="E247" s="39"/>
      <c r="F247" s="203" t="s">
        <v>418</v>
      </c>
      <c r="G247" s="39"/>
      <c r="H247" s="39"/>
      <c r="I247" s="199"/>
      <c r="J247" s="39"/>
      <c r="K247" s="39"/>
      <c r="L247" s="43"/>
      <c r="M247" s="200"/>
      <c r="N247" s="201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127</v>
      </c>
      <c r="AU247" s="16" t="s">
        <v>71</v>
      </c>
    </row>
    <row r="248" s="2" customFormat="1" ht="24.15" customHeight="1">
      <c r="A248" s="37"/>
      <c r="B248" s="38"/>
      <c r="C248" s="184" t="s">
        <v>419</v>
      </c>
      <c r="D248" s="184" t="s">
        <v>117</v>
      </c>
      <c r="E248" s="185" t="s">
        <v>420</v>
      </c>
      <c r="F248" s="186" t="s">
        <v>421</v>
      </c>
      <c r="G248" s="187" t="s">
        <v>402</v>
      </c>
      <c r="H248" s="188">
        <v>29.219999999999999</v>
      </c>
      <c r="I248" s="189"/>
      <c r="J248" s="190">
        <f>ROUND(I248*H248,2)</f>
        <v>0</v>
      </c>
      <c r="K248" s="186" t="s">
        <v>121</v>
      </c>
      <c r="L248" s="43"/>
      <c r="M248" s="191" t="s">
        <v>19</v>
      </c>
      <c r="N248" s="192" t="s">
        <v>42</v>
      </c>
      <c r="O248" s="83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5" t="s">
        <v>122</v>
      </c>
      <c r="AT248" s="195" t="s">
        <v>117</v>
      </c>
      <c r="AU248" s="195" t="s">
        <v>71</v>
      </c>
      <c r="AY248" s="16" t="s">
        <v>123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6" t="s">
        <v>78</v>
      </c>
      <c r="BK248" s="196">
        <f>ROUND(I248*H248,2)</f>
        <v>0</v>
      </c>
      <c r="BL248" s="16" t="s">
        <v>122</v>
      </c>
      <c r="BM248" s="195" t="s">
        <v>422</v>
      </c>
    </row>
    <row r="249" s="2" customFormat="1">
      <c r="A249" s="37"/>
      <c r="B249" s="38"/>
      <c r="C249" s="39"/>
      <c r="D249" s="197" t="s">
        <v>125</v>
      </c>
      <c r="E249" s="39"/>
      <c r="F249" s="198" t="s">
        <v>423</v>
      </c>
      <c r="G249" s="39"/>
      <c r="H249" s="39"/>
      <c r="I249" s="199"/>
      <c r="J249" s="39"/>
      <c r="K249" s="39"/>
      <c r="L249" s="43"/>
      <c r="M249" s="200"/>
      <c r="N249" s="201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125</v>
      </c>
      <c r="AU249" s="16" t="s">
        <v>71</v>
      </c>
    </row>
    <row r="250" s="2" customFormat="1">
      <c r="A250" s="37"/>
      <c r="B250" s="38"/>
      <c r="C250" s="39"/>
      <c r="D250" s="202" t="s">
        <v>127</v>
      </c>
      <c r="E250" s="39"/>
      <c r="F250" s="203" t="s">
        <v>424</v>
      </c>
      <c r="G250" s="39"/>
      <c r="H250" s="39"/>
      <c r="I250" s="199"/>
      <c r="J250" s="39"/>
      <c r="K250" s="39"/>
      <c r="L250" s="43"/>
      <c r="M250" s="200"/>
      <c r="N250" s="201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127</v>
      </c>
      <c r="AU250" s="16" t="s">
        <v>71</v>
      </c>
    </row>
    <row r="251" s="10" customFormat="1">
      <c r="A251" s="10"/>
      <c r="B251" s="204"/>
      <c r="C251" s="205"/>
      <c r="D251" s="197" t="s">
        <v>151</v>
      </c>
      <c r="E251" s="206" t="s">
        <v>19</v>
      </c>
      <c r="F251" s="207" t="s">
        <v>425</v>
      </c>
      <c r="G251" s="205"/>
      <c r="H251" s="208">
        <v>29.219999999999999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T251" s="214" t="s">
        <v>151</v>
      </c>
      <c r="AU251" s="214" t="s">
        <v>71</v>
      </c>
      <c r="AV251" s="10" t="s">
        <v>80</v>
      </c>
      <c r="AW251" s="10" t="s">
        <v>33</v>
      </c>
      <c r="AX251" s="10" t="s">
        <v>78</v>
      </c>
      <c r="AY251" s="214" t="s">
        <v>123</v>
      </c>
    </row>
    <row r="252" s="2" customFormat="1" ht="16.5" customHeight="1">
      <c r="A252" s="37"/>
      <c r="B252" s="38"/>
      <c r="C252" s="184" t="s">
        <v>426</v>
      </c>
      <c r="D252" s="184" t="s">
        <v>117</v>
      </c>
      <c r="E252" s="185" t="s">
        <v>427</v>
      </c>
      <c r="F252" s="186" t="s">
        <v>428</v>
      </c>
      <c r="G252" s="187" t="s">
        <v>429</v>
      </c>
      <c r="H252" s="188">
        <v>250</v>
      </c>
      <c r="I252" s="189"/>
      <c r="J252" s="190">
        <f>ROUND(I252*H252,2)</f>
        <v>0</v>
      </c>
      <c r="K252" s="186" t="s">
        <v>19</v>
      </c>
      <c r="L252" s="43"/>
      <c r="M252" s="191" t="s">
        <v>19</v>
      </c>
      <c r="N252" s="192" t="s">
        <v>42</v>
      </c>
      <c r="O252" s="83"/>
      <c r="P252" s="193">
        <f>O252*H252</f>
        <v>0</v>
      </c>
      <c r="Q252" s="193">
        <v>0.0068199999999999997</v>
      </c>
      <c r="R252" s="193">
        <f>Q252*H252</f>
        <v>1.7049999999999999</v>
      </c>
      <c r="S252" s="193">
        <v>0</v>
      </c>
      <c r="T252" s="19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5" t="s">
        <v>122</v>
      </c>
      <c r="AT252" s="195" t="s">
        <v>117</v>
      </c>
      <c r="AU252" s="195" t="s">
        <v>71</v>
      </c>
      <c r="AY252" s="16" t="s">
        <v>123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6" t="s">
        <v>78</v>
      </c>
      <c r="BK252" s="196">
        <f>ROUND(I252*H252,2)</f>
        <v>0</v>
      </c>
      <c r="BL252" s="16" t="s">
        <v>122</v>
      </c>
      <c r="BM252" s="195" t="s">
        <v>430</v>
      </c>
    </row>
    <row r="253" s="2" customFormat="1">
      <c r="A253" s="37"/>
      <c r="B253" s="38"/>
      <c r="C253" s="39"/>
      <c r="D253" s="197" t="s">
        <v>125</v>
      </c>
      <c r="E253" s="39"/>
      <c r="F253" s="198" t="s">
        <v>431</v>
      </c>
      <c r="G253" s="39"/>
      <c r="H253" s="39"/>
      <c r="I253" s="199"/>
      <c r="J253" s="39"/>
      <c r="K253" s="39"/>
      <c r="L253" s="43"/>
      <c r="M253" s="200"/>
      <c r="N253" s="201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125</v>
      </c>
      <c r="AU253" s="16" t="s">
        <v>71</v>
      </c>
    </row>
    <row r="254" s="10" customFormat="1">
      <c r="A254" s="10"/>
      <c r="B254" s="204"/>
      <c r="C254" s="205"/>
      <c r="D254" s="197" t="s">
        <v>151</v>
      </c>
      <c r="E254" s="206" t="s">
        <v>19</v>
      </c>
      <c r="F254" s="207" t="s">
        <v>432</v>
      </c>
      <c r="G254" s="205"/>
      <c r="H254" s="208">
        <v>250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14" t="s">
        <v>151</v>
      </c>
      <c r="AU254" s="214" t="s">
        <v>71</v>
      </c>
      <c r="AV254" s="10" t="s">
        <v>80</v>
      </c>
      <c r="AW254" s="10" t="s">
        <v>33</v>
      </c>
      <c r="AX254" s="10" t="s">
        <v>78</v>
      </c>
      <c r="AY254" s="214" t="s">
        <v>123</v>
      </c>
    </row>
    <row r="255" s="2" customFormat="1" ht="24.15" customHeight="1">
      <c r="A255" s="37"/>
      <c r="B255" s="38"/>
      <c r="C255" s="184" t="s">
        <v>433</v>
      </c>
      <c r="D255" s="184" t="s">
        <v>117</v>
      </c>
      <c r="E255" s="185" t="s">
        <v>434</v>
      </c>
      <c r="F255" s="186" t="s">
        <v>435</v>
      </c>
      <c r="G255" s="187" t="s">
        <v>429</v>
      </c>
      <c r="H255" s="188">
        <v>8</v>
      </c>
      <c r="I255" s="189"/>
      <c r="J255" s="190">
        <f>ROUND(I255*H255,2)</f>
        <v>0</v>
      </c>
      <c r="K255" s="186" t="s">
        <v>121</v>
      </c>
      <c r="L255" s="43"/>
      <c r="M255" s="191" t="s">
        <v>19</v>
      </c>
      <c r="N255" s="192" t="s">
        <v>42</v>
      </c>
      <c r="O255" s="83"/>
      <c r="P255" s="193">
        <f>O255*H255</f>
        <v>0</v>
      </c>
      <c r="Q255" s="193">
        <v>0.0038785</v>
      </c>
      <c r="R255" s="193">
        <f>Q255*H255</f>
        <v>0.031028</v>
      </c>
      <c r="S255" s="193">
        <v>0</v>
      </c>
      <c r="T255" s="19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5" t="s">
        <v>122</v>
      </c>
      <c r="AT255" s="195" t="s">
        <v>117</v>
      </c>
      <c r="AU255" s="195" t="s">
        <v>71</v>
      </c>
      <c r="AY255" s="16" t="s">
        <v>123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6" t="s">
        <v>78</v>
      </c>
      <c r="BK255" s="196">
        <f>ROUND(I255*H255,2)</f>
        <v>0</v>
      </c>
      <c r="BL255" s="16" t="s">
        <v>122</v>
      </c>
      <c r="BM255" s="195" t="s">
        <v>436</v>
      </c>
    </row>
    <row r="256" s="2" customFormat="1">
      <c r="A256" s="37"/>
      <c r="B256" s="38"/>
      <c r="C256" s="39"/>
      <c r="D256" s="197" t="s">
        <v>125</v>
      </c>
      <c r="E256" s="39"/>
      <c r="F256" s="198" t="s">
        <v>437</v>
      </c>
      <c r="G256" s="39"/>
      <c r="H256" s="39"/>
      <c r="I256" s="199"/>
      <c r="J256" s="39"/>
      <c r="K256" s="39"/>
      <c r="L256" s="43"/>
      <c r="M256" s="200"/>
      <c r="N256" s="201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125</v>
      </c>
      <c r="AU256" s="16" t="s">
        <v>71</v>
      </c>
    </row>
    <row r="257" s="2" customFormat="1">
      <c r="A257" s="37"/>
      <c r="B257" s="38"/>
      <c r="C257" s="39"/>
      <c r="D257" s="202" t="s">
        <v>127</v>
      </c>
      <c r="E257" s="39"/>
      <c r="F257" s="203" t="s">
        <v>438</v>
      </c>
      <c r="G257" s="39"/>
      <c r="H257" s="39"/>
      <c r="I257" s="199"/>
      <c r="J257" s="39"/>
      <c r="K257" s="39"/>
      <c r="L257" s="43"/>
      <c r="M257" s="200"/>
      <c r="N257" s="201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127</v>
      </c>
      <c r="AU257" s="16" t="s">
        <v>71</v>
      </c>
    </row>
    <row r="258" s="10" customFormat="1">
      <c r="A258" s="10"/>
      <c r="B258" s="204"/>
      <c r="C258" s="205"/>
      <c r="D258" s="197" t="s">
        <v>151</v>
      </c>
      <c r="E258" s="206" t="s">
        <v>19</v>
      </c>
      <c r="F258" s="207" t="s">
        <v>439</v>
      </c>
      <c r="G258" s="205"/>
      <c r="H258" s="208">
        <v>8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14" t="s">
        <v>151</v>
      </c>
      <c r="AU258" s="214" t="s">
        <v>71</v>
      </c>
      <c r="AV258" s="10" t="s">
        <v>80</v>
      </c>
      <c r="AW258" s="10" t="s">
        <v>33</v>
      </c>
      <c r="AX258" s="10" t="s">
        <v>78</v>
      </c>
      <c r="AY258" s="214" t="s">
        <v>123</v>
      </c>
    </row>
    <row r="259" s="2" customFormat="1" ht="33" customHeight="1">
      <c r="A259" s="37"/>
      <c r="B259" s="38"/>
      <c r="C259" s="184" t="s">
        <v>440</v>
      </c>
      <c r="D259" s="184" t="s">
        <v>117</v>
      </c>
      <c r="E259" s="185" t="s">
        <v>441</v>
      </c>
      <c r="F259" s="186" t="s">
        <v>442</v>
      </c>
      <c r="G259" s="187" t="s">
        <v>443</v>
      </c>
      <c r="H259" s="188">
        <v>2</v>
      </c>
      <c r="I259" s="189"/>
      <c r="J259" s="190">
        <f>ROUND(I259*H259,2)</f>
        <v>0</v>
      </c>
      <c r="K259" s="186" t="s">
        <v>19</v>
      </c>
      <c r="L259" s="43"/>
      <c r="M259" s="191" t="s">
        <v>19</v>
      </c>
      <c r="N259" s="192" t="s">
        <v>42</v>
      </c>
      <c r="O259" s="83"/>
      <c r="P259" s="193">
        <f>O259*H259</f>
        <v>0</v>
      </c>
      <c r="Q259" s="193">
        <v>0.07417</v>
      </c>
      <c r="R259" s="193">
        <f>Q259*H259</f>
        <v>0.14834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122</v>
      </c>
      <c r="AT259" s="195" t="s">
        <v>117</v>
      </c>
      <c r="AU259" s="195" t="s">
        <v>71</v>
      </c>
      <c r="AY259" s="16" t="s">
        <v>123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6" t="s">
        <v>78</v>
      </c>
      <c r="BK259" s="196">
        <f>ROUND(I259*H259,2)</f>
        <v>0</v>
      </c>
      <c r="BL259" s="16" t="s">
        <v>122</v>
      </c>
      <c r="BM259" s="195" t="s">
        <v>444</v>
      </c>
    </row>
    <row r="260" s="2" customFormat="1">
      <c r="A260" s="37"/>
      <c r="B260" s="38"/>
      <c r="C260" s="39"/>
      <c r="D260" s="197" t="s">
        <v>125</v>
      </c>
      <c r="E260" s="39"/>
      <c r="F260" s="198" t="s">
        <v>442</v>
      </c>
      <c r="G260" s="39"/>
      <c r="H260" s="39"/>
      <c r="I260" s="199"/>
      <c r="J260" s="39"/>
      <c r="K260" s="39"/>
      <c r="L260" s="43"/>
      <c r="M260" s="200"/>
      <c r="N260" s="201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125</v>
      </c>
      <c r="AU260" s="16" t="s">
        <v>71</v>
      </c>
    </row>
    <row r="261" s="2" customFormat="1" ht="24.15" customHeight="1">
      <c r="A261" s="37"/>
      <c r="B261" s="38"/>
      <c r="C261" s="184" t="s">
        <v>445</v>
      </c>
      <c r="D261" s="184" t="s">
        <v>117</v>
      </c>
      <c r="E261" s="185" t="s">
        <v>446</v>
      </c>
      <c r="F261" s="186" t="s">
        <v>447</v>
      </c>
      <c r="G261" s="187" t="s">
        <v>443</v>
      </c>
      <c r="H261" s="188">
        <v>2</v>
      </c>
      <c r="I261" s="189"/>
      <c r="J261" s="190">
        <f>ROUND(I261*H261,2)</f>
        <v>0</v>
      </c>
      <c r="K261" s="186" t="s">
        <v>19</v>
      </c>
      <c r="L261" s="43"/>
      <c r="M261" s="191" t="s">
        <v>19</v>
      </c>
      <c r="N261" s="192" t="s">
        <v>42</v>
      </c>
      <c r="O261" s="83"/>
      <c r="P261" s="193">
        <f>O261*H261</f>
        <v>0</v>
      </c>
      <c r="Q261" s="193">
        <v>0.0050000000000000001</v>
      </c>
      <c r="R261" s="193">
        <f>Q261*H261</f>
        <v>0.01</v>
      </c>
      <c r="S261" s="193">
        <v>0</v>
      </c>
      <c r="T261" s="19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5" t="s">
        <v>122</v>
      </c>
      <c r="AT261" s="195" t="s">
        <v>117</v>
      </c>
      <c r="AU261" s="195" t="s">
        <v>71</v>
      </c>
      <c r="AY261" s="16" t="s">
        <v>123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6" t="s">
        <v>78</v>
      </c>
      <c r="BK261" s="196">
        <f>ROUND(I261*H261,2)</f>
        <v>0</v>
      </c>
      <c r="BL261" s="16" t="s">
        <v>122</v>
      </c>
      <c r="BM261" s="195" t="s">
        <v>448</v>
      </c>
    </row>
    <row r="262" s="2" customFormat="1">
      <c r="A262" s="37"/>
      <c r="B262" s="38"/>
      <c r="C262" s="39"/>
      <c r="D262" s="197" t="s">
        <v>125</v>
      </c>
      <c r="E262" s="39"/>
      <c r="F262" s="198" t="s">
        <v>447</v>
      </c>
      <c r="G262" s="39"/>
      <c r="H262" s="39"/>
      <c r="I262" s="199"/>
      <c r="J262" s="39"/>
      <c r="K262" s="39"/>
      <c r="L262" s="43"/>
      <c r="M262" s="200"/>
      <c r="N262" s="201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125</v>
      </c>
      <c r="AU262" s="16" t="s">
        <v>71</v>
      </c>
    </row>
    <row r="263" s="10" customFormat="1">
      <c r="A263" s="10"/>
      <c r="B263" s="204"/>
      <c r="C263" s="205"/>
      <c r="D263" s="197" t="s">
        <v>151</v>
      </c>
      <c r="E263" s="206" t="s">
        <v>19</v>
      </c>
      <c r="F263" s="207" t="s">
        <v>449</v>
      </c>
      <c r="G263" s="205"/>
      <c r="H263" s="208">
        <v>2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T263" s="214" t="s">
        <v>151</v>
      </c>
      <c r="AU263" s="214" t="s">
        <v>71</v>
      </c>
      <c r="AV263" s="10" t="s">
        <v>80</v>
      </c>
      <c r="AW263" s="10" t="s">
        <v>33</v>
      </c>
      <c r="AX263" s="10" t="s">
        <v>78</v>
      </c>
      <c r="AY263" s="214" t="s">
        <v>123</v>
      </c>
    </row>
    <row r="264" s="2" customFormat="1" ht="24.15" customHeight="1">
      <c r="A264" s="37"/>
      <c r="B264" s="38"/>
      <c r="C264" s="184" t="s">
        <v>450</v>
      </c>
      <c r="D264" s="184" t="s">
        <v>117</v>
      </c>
      <c r="E264" s="185" t="s">
        <v>451</v>
      </c>
      <c r="F264" s="186" t="s">
        <v>452</v>
      </c>
      <c r="G264" s="187" t="s">
        <v>183</v>
      </c>
      <c r="H264" s="188">
        <v>11.815</v>
      </c>
      <c r="I264" s="189"/>
      <c r="J264" s="190">
        <f>ROUND(I264*H264,2)</f>
        <v>0</v>
      </c>
      <c r="K264" s="186" t="s">
        <v>121</v>
      </c>
      <c r="L264" s="43"/>
      <c r="M264" s="191" t="s">
        <v>19</v>
      </c>
      <c r="N264" s="192" t="s">
        <v>42</v>
      </c>
      <c r="O264" s="83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5" t="s">
        <v>122</v>
      </c>
      <c r="AT264" s="195" t="s">
        <v>117</v>
      </c>
      <c r="AU264" s="195" t="s">
        <v>71</v>
      </c>
      <c r="AY264" s="16" t="s">
        <v>123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6" t="s">
        <v>78</v>
      </c>
      <c r="BK264" s="196">
        <f>ROUND(I264*H264,2)</f>
        <v>0</v>
      </c>
      <c r="BL264" s="16" t="s">
        <v>122</v>
      </c>
      <c r="BM264" s="195" t="s">
        <v>453</v>
      </c>
    </row>
    <row r="265" s="2" customFormat="1">
      <c r="A265" s="37"/>
      <c r="B265" s="38"/>
      <c r="C265" s="39"/>
      <c r="D265" s="197" t="s">
        <v>125</v>
      </c>
      <c r="E265" s="39"/>
      <c r="F265" s="198" t="s">
        <v>454</v>
      </c>
      <c r="G265" s="39"/>
      <c r="H265" s="39"/>
      <c r="I265" s="199"/>
      <c r="J265" s="39"/>
      <c r="K265" s="39"/>
      <c r="L265" s="43"/>
      <c r="M265" s="200"/>
      <c r="N265" s="201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125</v>
      </c>
      <c r="AU265" s="16" t="s">
        <v>71</v>
      </c>
    </row>
    <row r="266" s="2" customFormat="1">
      <c r="A266" s="37"/>
      <c r="B266" s="38"/>
      <c r="C266" s="39"/>
      <c r="D266" s="202" t="s">
        <v>127</v>
      </c>
      <c r="E266" s="39"/>
      <c r="F266" s="203" t="s">
        <v>455</v>
      </c>
      <c r="G266" s="39"/>
      <c r="H266" s="39"/>
      <c r="I266" s="199"/>
      <c r="J266" s="39"/>
      <c r="K266" s="39"/>
      <c r="L266" s="43"/>
      <c r="M266" s="246"/>
      <c r="N266" s="247"/>
      <c r="O266" s="248"/>
      <c r="P266" s="248"/>
      <c r="Q266" s="248"/>
      <c r="R266" s="248"/>
      <c r="S266" s="248"/>
      <c r="T266" s="249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127</v>
      </c>
      <c r="AU266" s="16" t="s">
        <v>71</v>
      </c>
    </row>
    <row r="267" s="2" customFormat="1" ht="6.96" customHeight="1">
      <c r="A267" s="37"/>
      <c r="B267" s="58"/>
      <c r="C267" s="59"/>
      <c r="D267" s="59"/>
      <c r="E267" s="59"/>
      <c r="F267" s="59"/>
      <c r="G267" s="59"/>
      <c r="H267" s="59"/>
      <c r="I267" s="59"/>
      <c r="J267" s="59"/>
      <c r="K267" s="59"/>
      <c r="L267" s="43"/>
      <c r="M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</row>
  </sheetData>
  <sheetProtection sheet="1" autoFilter="0" formatColumns="0" formatRows="0" objects="1" scenarios="1" spinCount="100000" saltValue="izieuXK8BFXug8gae9wbB/8W6TefyjEmoNugfB1uwoh+PcLwStBoK/KIgBpZBNY+AqtoVkWrwHWrk2M1TahAlw==" hashValue="/sZM+qj/3NxcmZ63vkvv9NXLDyJPlkffBB9brygf5j1az/scOTvjlVi3z9nqqAfkFqcFoCyIrVA5NwoZSxXD7g==" algorithmName="SHA-512" password="CC3D"/>
  <autoFilter ref="C78:K26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5_01/184853511"/>
    <hyperlink ref="F85" r:id="rId2" display="https://podminky.urs.cz/item/CS_URS_2025_01/183403112"/>
    <hyperlink ref="F88" r:id="rId3" display="https://podminky.urs.cz/item/CS_URS_2025_01/183403151"/>
    <hyperlink ref="F91" r:id="rId4" display="https://podminky.urs.cz/item/CS_URS_2025_01/183403152"/>
    <hyperlink ref="F94" r:id="rId5" display="https://podminky.urs.cz/item/CS_URS_2025_01/183403213"/>
    <hyperlink ref="F98" r:id="rId6" display="https://podminky.urs.cz/item/CS_URS_2025_01/181451121"/>
    <hyperlink ref="F110" r:id="rId7" display="https://podminky.urs.cz/item/CS_URS_2025_01/111151231"/>
    <hyperlink ref="F120" r:id="rId8" display="https://podminky.urs.cz/item/CS_URS_2025_01/185802113"/>
    <hyperlink ref="F127" r:id="rId9" display="https://podminky.urs.cz/item/CS_URS_2025_01/185802114"/>
    <hyperlink ref="F134" r:id="rId10" display="https://podminky.urs.cz/item/CS_URS_2025_01/183101114"/>
    <hyperlink ref="F138" r:id="rId11" display="https://podminky.urs.cz/item/CS_URS_2025_01/184102113"/>
    <hyperlink ref="F156" r:id="rId12" display="https://podminky.urs.cz/item/CS_URS_2025_01/184801121"/>
    <hyperlink ref="F160" r:id="rId13" display="https://podminky.urs.cz/item/CS_URS_2025_01/184215133"/>
    <hyperlink ref="F167" r:id="rId14" display="https://podminky.urs.cz/item/CS_URS_2024_02/184813121_R"/>
    <hyperlink ref="F171" r:id="rId15" display="https://podminky.urs.cz/item/CS_URS_2025_01/183101113"/>
    <hyperlink ref="F175" r:id="rId16" display="https://podminky.urs.cz/item/CS_URS_2025_01/184102110"/>
    <hyperlink ref="F179" r:id="rId17" display="https://podminky.urs.cz/item/CS_URS_2025_01/184102111"/>
    <hyperlink ref="F217" r:id="rId18" display="https://podminky.urs.cz/item/CS_URS_2025_01/184215112"/>
    <hyperlink ref="F226" r:id="rId19" display="https://podminky.urs.cz/item/CS_URS_2025_01/184813121"/>
    <hyperlink ref="F229" r:id="rId20" display="https://podminky.urs.cz/item/CS_URS_2025_01/184813133"/>
    <hyperlink ref="F233" r:id="rId21" display="https://podminky.urs.cz/item/CS_URS_2025_01/184813134"/>
    <hyperlink ref="F237" r:id="rId22" display="https://podminky.urs.cz/item/CS_URS_2025_01/184911421"/>
    <hyperlink ref="F243" r:id="rId23" display="https://podminky.urs.cz/item/CS_URS_2025_01/185804312"/>
    <hyperlink ref="F247" r:id="rId24" display="https://podminky.urs.cz/item/CS_URS_2025_01/185851121"/>
    <hyperlink ref="F250" r:id="rId25" display="https://podminky.urs.cz/item/CS_URS_2025_01/185851129"/>
    <hyperlink ref="F257" r:id="rId26" display="https://podminky.urs.cz/item/CS_URS_2025_01/348952262"/>
    <hyperlink ref="F266" r:id="rId27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97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(SO-801b LV502)</v>
      </c>
      <c r="F7" s="141"/>
      <c r="G7" s="141"/>
      <c r="H7" s="141"/>
      <c r="L7" s="19"/>
    </row>
    <row r="8" s="1" customFormat="1" ht="12" customHeight="1">
      <c r="B8" s="19"/>
      <c r="D8" s="141" t="s">
        <v>98</v>
      </c>
      <c r="L8" s="19"/>
    </row>
    <row r="9" s="2" customFormat="1" ht="16.5" customHeight="1">
      <c r="A9" s="37"/>
      <c r="B9" s="43"/>
      <c r="C9" s="37"/>
      <c r="D9" s="37"/>
      <c r="E9" s="142" t="s">
        <v>99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456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457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87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ROUND((SUM(BE85:BE120)),  2)</f>
        <v>0</v>
      </c>
      <c r="G35" s="37"/>
      <c r="H35" s="37"/>
      <c r="I35" s="156">
        <v>0.20999999999999999</v>
      </c>
      <c r="J35" s="155">
        <f>ROUND(((SUM(BE85:BE120))*I35),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ROUND((SUM(BF85:BF120)),  2)</f>
        <v>0</v>
      </c>
      <c r="G36" s="37"/>
      <c r="H36" s="37"/>
      <c r="I36" s="156">
        <v>0.12</v>
      </c>
      <c r="J36" s="155">
        <f>ROUND(((SUM(BF85:BF120))*I36),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ROUND((SUM(BG85:BG120)),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ROUND((SUM(BH85:BH120)),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ROUND((SUM(BI85:BI120)),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(SO-801b LV502)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456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SO-801b1 - 1.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k.ú. Ohaře</v>
      </c>
      <c r="G56" s="39"/>
      <c r="H56" s="39"/>
      <c r="I56" s="31" t="s">
        <v>23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ČR-Státní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101</v>
      </c>
      <c r="D61" s="170"/>
      <c r="E61" s="170"/>
      <c r="F61" s="170"/>
      <c r="G61" s="170"/>
      <c r="H61" s="170"/>
      <c r="I61" s="170"/>
      <c r="J61" s="171" t="s">
        <v>102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(SO-801b LV502)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98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99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456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SO-801b1 - 1.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k.ú. Ohaře</v>
      </c>
      <c r="G79" s="39"/>
      <c r="H79" s="39"/>
      <c r="I79" s="31" t="s">
        <v>23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ČR-Státní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105</v>
      </c>
      <c r="D84" s="176" t="s">
        <v>56</v>
      </c>
      <c r="E84" s="176" t="s">
        <v>52</v>
      </c>
      <c r="F84" s="176" t="s">
        <v>53</v>
      </c>
      <c r="G84" s="176" t="s">
        <v>106</v>
      </c>
      <c r="H84" s="176" t="s">
        <v>107</v>
      </c>
      <c r="I84" s="176" t="s">
        <v>108</v>
      </c>
      <c r="J84" s="176" t="s">
        <v>102</v>
      </c>
      <c r="K84" s="177" t="s">
        <v>109</v>
      </c>
      <c r="L84" s="178"/>
      <c r="M84" s="91" t="s">
        <v>19</v>
      </c>
      <c r="N84" s="92" t="s">
        <v>41</v>
      </c>
      <c r="O84" s="92" t="s">
        <v>110</v>
      </c>
      <c r="P84" s="92" t="s">
        <v>111</v>
      </c>
      <c r="Q84" s="92" t="s">
        <v>112</v>
      </c>
      <c r="R84" s="92" t="s">
        <v>113</v>
      </c>
      <c r="S84" s="92" t="s">
        <v>114</v>
      </c>
      <c r="T84" s="93" t="s">
        <v>115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116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SUM(P86:P120)</f>
        <v>0</v>
      </c>
      <c r="Q85" s="95"/>
      <c r="R85" s="181">
        <f>SUM(R86:R120)</f>
        <v>0.0025800000000000003</v>
      </c>
      <c r="S85" s="95"/>
      <c r="T85" s="182">
        <f>SUM(T86:T120)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103</v>
      </c>
      <c r="BK85" s="183">
        <f>SUM(BK86:BK120)</f>
        <v>0</v>
      </c>
    </row>
    <row r="86" s="2" customFormat="1" ht="24.15" customHeight="1">
      <c r="A86" s="37"/>
      <c r="B86" s="38"/>
      <c r="C86" s="184" t="s">
        <v>78</v>
      </c>
      <c r="D86" s="184" t="s">
        <v>117</v>
      </c>
      <c r="E86" s="185" t="s">
        <v>458</v>
      </c>
      <c r="F86" s="186" t="s">
        <v>459</v>
      </c>
      <c r="G86" s="187" t="s">
        <v>460</v>
      </c>
      <c r="H86" s="188">
        <v>1.194</v>
      </c>
      <c r="I86" s="189"/>
      <c r="J86" s="190">
        <f>ROUND(I86*H86,2)</f>
        <v>0</v>
      </c>
      <c r="K86" s="186" t="s">
        <v>121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122</v>
      </c>
      <c r="AT86" s="195" t="s">
        <v>117</v>
      </c>
      <c r="AU86" s="195" t="s">
        <v>71</v>
      </c>
      <c r="AY86" s="16" t="s">
        <v>123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122</v>
      </c>
      <c r="BM86" s="195" t="s">
        <v>461</v>
      </c>
    </row>
    <row r="87" s="2" customFormat="1">
      <c r="A87" s="37"/>
      <c r="B87" s="38"/>
      <c r="C87" s="39"/>
      <c r="D87" s="197" t="s">
        <v>125</v>
      </c>
      <c r="E87" s="39"/>
      <c r="F87" s="198" t="s">
        <v>462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125</v>
      </c>
      <c r="AU87" s="16" t="s">
        <v>71</v>
      </c>
    </row>
    <row r="88" s="2" customFormat="1">
      <c r="A88" s="37"/>
      <c r="B88" s="38"/>
      <c r="C88" s="39"/>
      <c r="D88" s="202" t="s">
        <v>127</v>
      </c>
      <c r="E88" s="39"/>
      <c r="F88" s="203" t="s">
        <v>463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127</v>
      </c>
      <c r="AU88" s="16" t="s">
        <v>71</v>
      </c>
    </row>
    <row r="89" s="10" customFormat="1">
      <c r="A89" s="10"/>
      <c r="B89" s="204"/>
      <c r="C89" s="205"/>
      <c r="D89" s="197" t="s">
        <v>151</v>
      </c>
      <c r="E89" s="206" t="s">
        <v>19</v>
      </c>
      <c r="F89" s="207" t="s">
        <v>464</v>
      </c>
      <c r="G89" s="205"/>
      <c r="H89" s="208">
        <v>1.194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151</v>
      </c>
      <c r="AU89" s="214" t="s">
        <v>71</v>
      </c>
      <c r="AV89" s="10" t="s">
        <v>80</v>
      </c>
      <c r="AW89" s="10" t="s">
        <v>33</v>
      </c>
      <c r="AX89" s="10" t="s">
        <v>78</v>
      </c>
      <c r="AY89" s="214" t="s">
        <v>123</v>
      </c>
    </row>
    <row r="90" s="2" customFormat="1" ht="24.15" customHeight="1">
      <c r="A90" s="37"/>
      <c r="B90" s="38"/>
      <c r="C90" s="184" t="s">
        <v>80</v>
      </c>
      <c r="D90" s="184" t="s">
        <v>117</v>
      </c>
      <c r="E90" s="185" t="s">
        <v>175</v>
      </c>
      <c r="F90" s="186" t="s">
        <v>176</v>
      </c>
      <c r="G90" s="187" t="s">
        <v>120</v>
      </c>
      <c r="H90" s="188">
        <v>8739</v>
      </c>
      <c r="I90" s="189"/>
      <c r="J90" s="190">
        <f>ROUND(I90*H90,2)</f>
        <v>0</v>
      </c>
      <c r="K90" s="186" t="s">
        <v>121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122</v>
      </c>
      <c r="AT90" s="195" t="s">
        <v>117</v>
      </c>
      <c r="AU90" s="195" t="s">
        <v>71</v>
      </c>
      <c r="AY90" s="16" t="s">
        <v>123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122</v>
      </c>
      <c r="BM90" s="195" t="s">
        <v>465</v>
      </c>
    </row>
    <row r="91" s="2" customFormat="1">
      <c r="A91" s="37"/>
      <c r="B91" s="38"/>
      <c r="C91" s="39"/>
      <c r="D91" s="197" t="s">
        <v>125</v>
      </c>
      <c r="E91" s="39"/>
      <c r="F91" s="198" t="s">
        <v>178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125</v>
      </c>
      <c r="AU91" s="16" t="s">
        <v>71</v>
      </c>
    </row>
    <row r="92" s="2" customFormat="1">
      <c r="A92" s="37"/>
      <c r="B92" s="38"/>
      <c r="C92" s="39"/>
      <c r="D92" s="202" t="s">
        <v>127</v>
      </c>
      <c r="E92" s="39"/>
      <c r="F92" s="203" t="s">
        <v>179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127</v>
      </c>
      <c r="AU92" s="16" t="s">
        <v>71</v>
      </c>
    </row>
    <row r="93" s="10" customFormat="1">
      <c r="A93" s="10"/>
      <c r="B93" s="204"/>
      <c r="C93" s="205"/>
      <c r="D93" s="197" t="s">
        <v>151</v>
      </c>
      <c r="E93" s="206" t="s">
        <v>19</v>
      </c>
      <c r="F93" s="207" t="s">
        <v>466</v>
      </c>
      <c r="G93" s="205"/>
      <c r="H93" s="208">
        <v>8739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151</v>
      </c>
      <c r="AU93" s="214" t="s">
        <v>71</v>
      </c>
      <c r="AV93" s="10" t="s">
        <v>80</v>
      </c>
      <c r="AW93" s="10" t="s">
        <v>33</v>
      </c>
      <c r="AX93" s="10" t="s">
        <v>78</v>
      </c>
      <c r="AY93" s="214" t="s">
        <v>123</v>
      </c>
    </row>
    <row r="94" s="2" customFormat="1" ht="16.5" customHeight="1">
      <c r="A94" s="37"/>
      <c r="B94" s="38"/>
      <c r="C94" s="184" t="s">
        <v>134</v>
      </c>
      <c r="D94" s="184" t="s">
        <v>117</v>
      </c>
      <c r="E94" s="185" t="s">
        <v>467</v>
      </c>
      <c r="F94" s="186" t="s">
        <v>182</v>
      </c>
      <c r="G94" s="187" t="s">
        <v>183</v>
      </c>
      <c r="H94" s="188">
        <v>13.109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122</v>
      </c>
      <c r="AT94" s="195" t="s">
        <v>117</v>
      </c>
      <c r="AU94" s="195" t="s">
        <v>71</v>
      </c>
      <c r="AY94" s="16" t="s">
        <v>123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122</v>
      </c>
      <c r="BM94" s="195" t="s">
        <v>468</v>
      </c>
    </row>
    <row r="95" s="2" customFormat="1">
      <c r="A95" s="37"/>
      <c r="B95" s="38"/>
      <c r="C95" s="39"/>
      <c r="D95" s="197" t="s">
        <v>125</v>
      </c>
      <c r="E95" s="39"/>
      <c r="F95" s="198" t="s">
        <v>182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125</v>
      </c>
      <c r="AU95" s="16" t="s">
        <v>71</v>
      </c>
    </row>
    <row r="96" s="10" customFormat="1">
      <c r="A96" s="10"/>
      <c r="B96" s="204"/>
      <c r="C96" s="205"/>
      <c r="D96" s="197" t="s">
        <v>151</v>
      </c>
      <c r="E96" s="206" t="s">
        <v>19</v>
      </c>
      <c r="F96" s="207" t="s">
        <v>469</v>
      </c>
      <c r="G96" s="205"/>
      <c r="H96" s="208">
        <v>13.109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4" t="s">
        <v>151</v>
      </c>
      <c r="AU96" s="214" t="s">
        <v>71</v>
      </c>
      <c r="AV96" s="10" t="s">
        <v>80</v>
      </c>
      <c r="AW96" s="10" t="s">
        <v>33</v>
      </c>
      <c r="AX96" s="10" t="s">
        <v>78</v>
      </c>
      <c r="AY96" s="214" t="s">
        <v>123</v>
      </c>
    </row>
    <row r="97" s="2" customFormat="1" ht="33" customHeight="1">
      <c r="A97" s="37"/>
      <c r="B97" s="38"/>
      <c r="C97" s="184" t="s">
        <v>122</v>
      </c>
      <c r="D97" s="184" t="s">
        <v>117</v>
      </c>
      <c r="E97" s="185" t="s">
        <v>470</v>
      </c>
      <c r="F97" s="186" t="s">
        <v>471</v>
      </c>
      <c r="G97" s="187" t="s">
        <v>120</v>
      </c>
      <c r="H97" s="188">
        <v>390</v>
      </c>
      <c r="I97" s="189"/>
      <c r="J97" s="190">
        <f>ROUND(I97*H97,2)</f>
        <v>0</v>
      </c>
      <c r="K97" s="186" t="s">
        <v>121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122</v>
      </c>
      <c r="AT97" s="195" t="s">
        <v>117</v>
      </c>
      <c r="AU97" s="195" t="s">
        <v>71</v>
      </c>
      <c r="AY97" s="16" t="s">
        <v>123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122</v>
      </c>
      <c r="BM97" s="195" t="s">
        <v>472</v>
      </c>
    </row>
    <row r="98" s="2" customFormat="1">
      <c r="A98" s="37"/>
      <c r="B98" s="38"/>
      <c r="C98" s="39"/>
      <c r="D98" s="197" t="s">
        <v>125</v>
      </c>
      <c r="E98" s="39"/>
      <c r="F98" s="198" t="s">
        <v>473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71</v>
      </c>
    </row>
    <row r="99" s="2" customFormat="1">
      <c r="A99" s="37"/>
      <c r="B99" s="38"/>
      <c r="C99" s="39"/>
      <c r="D99" s="202" t="s">
        <v>127</v>
      </c>
      <c r="E99" s="39"/>
      <c r="F99" s="203" t="s">
        <v>474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127</v>
      </c>
      <c r="AU99" s="16" t="s">
        <v>71</v>
      </c>
    </row>
    <row r="100" s="10" customFormat="1">
      <c r="A100" s="10"/>
      <c r="B100" s="204"/>
      <c r="C100" s="205"/>
      <c r="D100" s="197" t="s">
        <v>151</v>
      </c>
      <c r="E100" s="206" t="s">
        <v>19</v>
      </c>
      <c r="F100" s="207" t="s">
        <v>475</v>
      </c>
      <c r="G100" s="205"/>
      <c r="H100" s="208">
        <v>390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4" t="s">
        <v>151</v>
      </c>
      <c r="AU100" s="214" t="s">
        <v>71</v>
      </c>
      <c r="AV100" s="10" t="s">
        <v>80</v>
      </c>
      <c r="AW100" s="10" t="s">
        <v>33</v>
      </c>
      <c r="AX100" s="10" t="s">
        <v>78</v>
      </c>
      <c r="AY100" s="214" t="s">
        <v>123</v>
      </c>
    </row>
    <row r="101" s="2" customFormat="1" ht="16.5" customHeight="1">
      <c r="A101" s="37"/>
      <c r="B101" s="38"/>
      <c r="C101" s="184" t="s">
        <v>145</v>
      </c>
      <c r="D101" s="184" t="s">
        <v>117</v>
      </c>
      <c r="E101" s="185" t="s">
        <v>476</v>
      </c>
      <c r="F101" s="186" t="s">
        <v>477</v>
      </c>
      <c r="G101" s="187" t="s">
        <v>213</v>
      </c>
      <c r="H101" s="188">
        <v>129</v>
      </c>
      <c r="I101" s="189"/>
      <c r="J101" s="190">
        <f>ROUND(I101*H101,2)</f>
        <v>0</v>
      </c>
      <c r="K101" s="186" t="s">
        <v>121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2.0000000000000002E-05</v>
      </c>
      <c r="R101" s="193">
        <f>Q101*H101</f>
        <v>0.0025800000000000003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122</v>
      </c>
      <c r="AT101" s="195" t="s">
        <v>117</v>
      </c>
      <c r="AU101" s="195" t="s">
        <v>71</v>
      </c>
      <c r="AY101" s="16" t="s">
        <v>123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122</v>
      </c>
      <c r="BM101" s="195" t="s">
        <v>478</v>
      </c>
    </row>
    <row r="102" s="2" customFormat="1">
      <c r="A102" s="37"/>
      <c r="B102" s="38"/>
      <c r="C102" s="39"/>
      <c r="D102" s="197" t="s">
        <v>125</v>
      </c>
      <c r="E102" s="39"/>
      <c r="F102" s="198" t="s">
        <v>479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125</v>
      </c>
      <c r="AU102" s="16" t="s">
        <v>71</v>
      </c>
    </row>
    <row r="103" s="2" customFormat="1">
      <c r="A103" s="37"/>
      <c r="B103" s="38"/>
      <c r="C103" s="39"/>
      <c r="D103" s="202" t="s">
        <v>127</v>
      </c>
      <c r="E103" s="39"/>
      <c r="F103" s="203" t="s">
        <v>480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127</v>
      </c>
      <c r="AU103" s="16" t="s">
        <v>71</v>
      </c>
    </row>
    <row r="104" s="12" customFormat="1">
      <c r="A104" s="12"/>
      <c r="B104" s="236"/>
      <c r="C104" s="237"/>
      <c r="D104" s="197" t="s">
        <v>151</v>
      </c>
      <c r="E104" s="238" t="s">
        <v>19</v>
      </c>
      <c r="F104" s="239" t="s">
        <v>481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5" t="s">
        <v>151</v>
      </c>
      <c r="AU104" s="245" t="s">
        <v>71</v>
      </c>
      <c r="AV104" s="12" t="s">
        <v>78</v>
      </c>
      <c r="AW104" s="12" t="s">
        <v>33</v>
      </c>
      <c r="AX104" s="12" t="s">
        <v>71</v>
      </c>
      <c r="AY104" s="245" t="s">
        <v>123</v>
      </c>
    </row>
    <row r="105" s="10" customFormat="1">
      <c r="A105" s="10"/>
      <c r="B105" s="204"/>
      <c r="C105" s="205"/>
      <c r="D105" s="197" t="s">
        <v>151</v>
      </c>
      <c r="E105" s="206" t="s">
        <v>19</v>
      </c>
      <c r="F105" s="207" t="s">
        <v>482</v>
      </c>
      <c r="G105" s="205"/>
      <c r="H105" s="208">
        <v>129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151</v>
      </c>
      <c r="AU105" s="214" t="s">
        <v>71</v>
      </c>
      <c r="AV105" s="10" t="s">
        <v>80</v>
      </c>
      <c r="AW105" s="10" t="s">
        <v>33</v>
      </c>
      <c r="AX105" s="10" t="s">
        <v>78</v>
      </c>
      <c r="AY105" s="214" t="s">
        <v>123</v>
      </c>
    </row>
    <row r="106" s="2" customFormat="1" ht="24.15" customHeight="1">
      <c r="A106" s="37"/>
      <c r="B106" s="38"/>
      <c r="C106" s="184" t="s">
        <v>153</v>
      </c>
      <c r="D106" s="184" t="s">
        <v>117</v>
      </c>
      <c r="E106" s="185" t="s">
        <v>483</v>
      </c>
      <c r="F106" s="186" t="s">
        <v>484</v>
      </c>
      <c r="G106" s="187" t="s">
        <v>213</v>
      </c>
      <c r="H106" s="188">
        <v>560</v>
      </c>
      <c r="I106" s="189"/>
      <c r="J106" s="190">
        <f>ROUND(I106*H106,2)</f>
        <v>0</v>
      </c>
      <c r="K106" s="186" t="s">
        <v>121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122</v>
      </c>
      <c r="AT106" s="195" t="s">
        <v>117</v>
      </c>
      <c r="AU106" s="195" t="s">
        <v>71</v>
      </c>
      <c r="AY106" s="16" t="s">
        <v>123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122</v>
      </c>
      <c r="BM106" s="195" t="s">
        <v>485</v>
      </c>
    </row>
    <row r="107" s="2" customFormat="1">
      <c r="A107" s="37"/>
      <c r="B107" s="38"/>
      <c r="C107" s="39"/>
      <c r="D107" s="197" t="s">
        <v>125</v>
      </c>
      <c r="E107" s="39"/>
      <c r="F107" s="198" t="s">
        <v>486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71</v>
      </c>
    </row>
    <row r="108" s="2" customFormat="1">
      <c r="A108" s="37"/>
      <c r="B108" s="38"/>
      <c r="C108" s="39"/>
      <c r="D108" s="202" t="s">
        <v>127</v>
      </c>
      <c r="E108" s="39"/>
      <c r="F108" s="203" t="s">
        <v>487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127</v>
      </c>
      <c r="AU108" s="16" t="s">
        <v>71</v>
      </c>
    </row>
    <row r="109" s="10" customFormat="1">
      <c r="A109" s="10"/>
      <c r="B109" s="204"/>
      <c r="C109" s="205"/>
      <c r="D109" s="197" t="s">
        <v>151</v>
      </c>
      <c r="E109" s="206" t="s">
        <v>19</v>
      </c>
      <c r="F109" s="207" t="s">
        <v>488</v>
      </c>
      <c r="G109" s="205"/>
      <c r="H109" s="208">
        <v>560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4" t="s">
        <v>151</v>
      </c>
      <c r="AU109" s="214" t="s">
        <v>71</v>
      </c>
      <c r="AV109" s="10" t="s">
        <v>80</v>
      </c>
      <c r="AW109" s="10" t="s">
        <v>33</v>
      </c>
      <c r="AX109" s="10" t="s">
        <v>78</v>
      </c>
      <c r="AY109" s="214" t="s">
        <v>123</v>
      </c>
    </row>
    <row r="110" s="2" customFormat="1" ht="16.5" customHeight="1">
      <c r="A110" s="37"/>
      <c r="B110" s="38"/>
      <c r="C110" s="184" t="s">
        <v>162</v>
      </c>
      <c r="D110" s="184" t="s">
        <v>117</v>
      </c>
      <c r="E110" s="185" t="s">
        <v>407</v>
      </c>
      <c r="F110" s="186" t="s">
        <v>408</v>
      </c>
      <c r="G110" s="187" t="s">
        <v>402</v>
      </c>
      <c r="H110" s="188">
        <v>48.700000000000003</v>
      </c>
      <c r="I110" s="189"/>
      <c r="J110" s="190">
        <f>ROUND(I110*H110,2)</f>
        <v>0</v>
      </c>
      <c r="K110" s="186" t="s">
        <v>121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122</v>
      </c>
      <c r="AT110" s="195" t="s">
        <v>117</v>
      </c>
      <c r="AU110" s="195" t="s">
        <v>71</v>
      </c>
      <c r="AY110" s="16" t="s">
        <v>123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122</v>
      </c>
      <c r="BM110" s="195" t="s">
        <v>489</v>
      </c>
    </row>
    <row r="111" s="2" customFormat="1">
      <c r="A111" s="37"/>
      <c r="B111" s="38"/>
      <c r="C111" s="39"/>
      <c r="D111" s="197" t="s">
        <v>125</v>
      </c>
      <c r="E111" s="39"/>
      <c r="F111" s="198" t="s">
        <v>410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71</v>
      </c>
    </row>
    <row r="112" s="2" customFormat="1">
      <c r="A112" s="37"/>
      <c r="B112" s="38"/>
      <c r="C112" s="39"/>
      <c r="D112" s="202" t="s">
        <v>127</v>
      </c>
      <c r="E112" s="39"/>
      <c r="F112" s="203" t="s">
        <v>411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127</v>
      </c>
      <c r="AU112" s="16" t="s">
        <v>71</v>
      </c>
    </row>
    <row r="113" s="10" customFormat="1">
      <c r="A113" s="10"/>
      <c r="B113" s="204"/>
      <c r="C113" s="205"/>
      <c r="D113" s="197" t="s">
        <v>151</v>
      </c>
      <c r="E113" s="206" t="s">
        <v>19</v>
      </c>
      <c r="F113" s="207" t="s">
        <v>490</v>
      </c>
      <c r="G113" s="205"/>
      <c r="H113" s="208">
        <v>48.700000000000003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4" t="s">
        <v>151</v>
      </c>
      <c r="AU113" s="214" t="s">
        <v>71</v>
      </c>
      <c r="AV113" s="10" t="s">
        <v>80</v>
      </c>
      <c r="AW113" s="10" t="s">
        <v>33</v>
      </c>
      <c r="AX113" s="10" t="s">
        <v>78</v>
      </c>
      <c r="AY113" s="214" t="s">
        <v>123</v>
      </c>
    </row>
    <row r="114" s="2" customFormat="1" ht="21.75" customHeight="1">
      <c r="A114" s="37"/>
      <c r="B114" s="38"/>
      <c r="C114" s="184" t="s">
        <v>167</v>
      </c>
      <c r="D114" s="184" t="s">
        <v>117</v>
      </c>
      <c r="E114" s="185" t="s">
        <v>414</v>
      </c>
      <c r="F114" s="186" t="s">
        <v>415</v>
      </c>
      <c r="G114" s="187" t="s">
        <v>402</v>
      </c>
      <c r="H114" s="188">
        <v>48.700000000000003</v>
      </c>
      <c r="I114" s="189"/>
      <c r="J114" s="190">
        <f>ROUND(I114*H114,2)</f>
        <v>0</v>
      </c>
      <c r="K114" s="186" t="s">
        <v>121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122</v>
      </c>
      <c r="AT114" s="195" t="s">
        <v>117</v>
      </c>
      <c r="AU114" s="195" t="s">
        <v>71</v>
      </c>
      <c r="AY114" s="16" t="s">
        <v>123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122</v>
      </c>
      <c r="BM114" s="195" t="s">
        <v>491</v>
      </c>
    </row>
    <row r="115" s="2" customFormat="1">
      <c r="A115" s="37"/>
      <c r="B115" s="38"/>
      <c r="C115" s="39"/>
      <c r="D115" s="197" t="s">
        <v>125</v>
      </c>
      <c r="E115" s="39"/>
      <c r="F115" s="198" t="s">
        <v>417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125</v>
      </c>
      <c r="AU115" s="16" t="s">
        <v>71</v>
      </c>
    </row>
    <row r="116" s="2" customFormat="1">
      <c r="A116" s="37"/>
      <c r="B116" s="38"/>
      <c r="C116" s="39"/>
      <c r="D116" s="202" t="s">
        <v>127</v>
      </c>
      <c r="E116" s="39"/>
      <c r="F116" s="203" t="s">
        <v>418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127</v>
      </c>
      <c r="AU116" s="16" t="s">
        <v>71</v>
      </c>
    </row>
    <row r="117" s="2" customFormat="1" ht="24.15" customHeight="1">
      <c r="A117" s="37"/>
      <c r="B117" s="38"/>
      <c r="C117" s="184" t="s">
        <v>174</v>
      </c>
      <c r="D117" s="184" t="s">
        <v>117</v>
      </c>
      <c r="E117" s="185" t="s">
        <v>420</v>
      </c>
      <c r="F117" s="186" t="s">
        <v>421</v>
      </c>
      <c r="G117" s="187" t="s">
        <v>402</v>
      </c>
      <c r="H117" s="188">
        <v>146.09999999999999</v>
      </c>
      <c r="I117" s="189"/>
      <c r="J117" s="190">
        <f>ROUND(I117*H117,2)</f>
        <v>0</v>
      </c>
      <c r="K117" s="186" t="s">
        <v>121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122</v>
      </c>
      <c r="AT117" s="195" t="s">
        <v>117</v>
      </c>
      <c r="AU117" s="195" t="s">
        <v>71</v>
      </c>
      <c r="AY117" s="16" t="s">
        <v>123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122</v>
      </c>
      <c r="BM117" s="195" t="s">
        <v>492</v>
      </c>
    </row>
    <row r="118" s="2" customFormat="1">
      <c r="A118" s="37"/>
      <c r="B118" s="38"/>
      <c r="C118" s="39"/>
      <c r="D118" s="197" t="s">
        <v>125</v>
      </c>
      <c r="E118" s="39"/>
      <c r="F118" s="198" t="s">
        <v>423</v>
      </c>
      <c r="G118" s="39"/>
      <c r="H118" s="39"/>
      <c r="I118" s="199"/>
      <c r="J118" s="39"/>
      <c r="K118" s="39"/>
      <c r="L118" s="43"/>
      <c r="M118" s="200"/>
      <c r="N118" s="20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125</v>
      </c>
      <c r="AU118" s="16" t="s">
        <v>71</v>
      </c>
    </row>
    <row r="119" s="2" customFormat="1">
      <c r="A119" s="37"/>
      <c r="B119" s="38"/>
      <c r="C119" s="39"/>
      <c r="D119" s="202" t="s">
        <v>127</v>
      </c>
      <c r="E119" s="39"/>
      <c r="F119" s="203" t="s">
        <v>424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71</v>
      </c>
    </row>
    <row r="120" s="10" customFormat="1">
      <c r="A120" s="10"/>
      <c r="B120" s="204"/>
      <c r="C120" s="205"/>
      <c r="D120" s="197" t="s">
        <v>151</v>
      </c>
      <c r="E120" s="206" t="s">
        <v>19</v>
      </c>
      <c r="F120" s="207" t="s">
        <v>493</v>
      </c>
      <c r="G120" s="205"/>
      <c r="H120" s="208">
        <v>146.09999999999999</v>
      </c>
      <c r="I120" s="209"/>
      <c r="J120" s="205"/>
      <c r="K120" s="205"/>
      <c r="L120" s="210"/>
      <c r="M120" s="250"/>
      <c r="N120" s="251"/>
      <c r="O120" s="251"/>
      <c r="P120" s="251"/>
      <c r="Q120" s="251"/>
      <c r="R120" s="251"/>
      <c r="S120" s="251"/>
      <c r="T120" s="25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4" t="s">
        <v>151</v>
      </c>
      <c r="AU120" s="214" t="s">
        <v>71</v>
      </c>
      <c r="AV120" s="10" t="s">
        <v>80</v>
      </c>
      <c r="AW120" s="10" t="s">
        <v>33</v>
      </c>
      <c r="AX120" s="10" t="s">
        <v>78</v>
      </c>
      <c r="AY120" s="214" t="s">
        <v>123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8L9c0vuBc19SxLIRspZ0YQxgYPlUTIaOsowS2HUIYKr+uUDUrJe4pVvhz9gWAo1M+GNynI6Ei7AMKHs5tQHiZQ==" hashValue="k5K8oG8tu+WQ5novq1WKewUACPJ3mQcoZOTA/nHombB+GlQ8bS6p0E5fZYDoHnJYTuMnlV+lQpeEtrivBUBpzQ==" algorithmName="SHA-512" password="CC3D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9" r:id="rId3" display="https://podminky.urs.cz/item/CS_URS_2025_01/185804214"/>
    <hyperlink ref="F103" r:id="rId4" display="https://podminky.urs.cz/item/CS_URS_2025_01/184911111"/>
    <hyperlink ref="F108" r:id="rId5" display="https://podminky.urs.cz/item/CS_URS_2025_01/184808211"/>
    <hyperlink ref="F112" r:id="rId6" display="https://podminky.urs.cz/item/CS_URS_2025_01/185804312"/>
    <hyperlink ref="F116" r:id="rId7" display="https://podminky.urs.cz/item/CS_URS_2025_01/185851121"/>
    <hyperlink ref="F119" r:id="rId8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97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(SO-801b LV502)</v>
      </c>
      <c r="F7" s="141"/>
      <c r="G7" s="141"/>
      <c r="H7" s="141"/>
      <c r="L7" s="19"/>
    </row>
    <row r="8" s="1" customFormat="1" ht="12" customHeight="1">
      <c r="B8" s="19"/>
      <c r="D8" s="141" t="s">
        <v>98</v>
      </c>
      <c r="L8" s="19"/>
    </row>
    <row r="9" s="2" customFormat="1" ht="16.5" customHeight="1">
      <c r="A9" s="37"/>
      <c r="B9" s="43"/>
      <c r="C9" s="37"/>
      <c r="D9" s="37"/>
      <c r="E9" s="142" t="s">
        <v>99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456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494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87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ROUND((SUM(BE85:BE116)),  2)</f>
        <v>0</v>
      </c>
      <c r="G35" s="37"/>
      <c r="H35" s="37"/>
      <c r="I35" s="156">
        <v>0.20999999999999999</v>
      </c>
      <c r="J35" s="155">
        <f>ROUND(((SUM(BE85:BE116))*I35),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ROUND((SUM(BF85:BF116)),  2)</f>
        <v>0</v>
      </c>
      <c r="G36" s="37"/>
      <c r="H36" s="37"/>
      <c r="I36" s="156">
        <v>0.12</v>
      </c>
      <c r="J36" s="155">
        <f>ROUND(((SUM(BF85:BF116))*I36),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ROUND((SUM(BG85:BG116)),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ROUND((SUM(BH85:BH116)),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ROUND((SUM(BI85:BI116)),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(SO-801b LV502)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456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SO-801b2 - 2.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k.ú. Ohaře</v>
      </c>
      <c r="G56" s="39"/>
      <c r="H56" s="39"/>
      <c r="I56" s="31" t="s">
        <v>23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ČR-Státní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101</v>
      </c>
      <c r="D61" s="170"/>
      <c r="E61" s="170"/>
      <c r="F61" s="170"/>
      <c r="G61" s="170"/>
      <c r="H61" s="170"/>
      <c r="I61" s="170"/>
      <c r="J61" s="171" t="s">
        <v>102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(SO-801b LV502)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98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99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456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SO-801b2 - 2.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k.ú. Ohaře</v>
      </c>
      <c r="G79" s="39"/>
      <c r="H79" s="39"/>
      <c r="I79" s="31" t="s">
        <v>23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ČR-Státní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105</v>
      </c>
      <c r="D84" s="176" t="s">
        <v>56</v>
      </c>
      <c r="E84" s="176" t="s">
        <v>52</v>
      </c>
      <c r="F84" s="176" t="s">
        <v>53</v>
      </c>
      <c r="G84" s="176" t="s">
        <v>106</v>
      </c>
      <c r="H84" s="176" t="s">
        <v>107</v>
      </c>
      <c r="I84" s="176" t="s">
        <v>108</v>
      </c>
      <c r="J84" s="176" t="s">
        <v>102</v>
      </c>
      <c r="K84" s="177" t="s">
        <v>109</v>
      </c>
      <c r="L84" s="178"/>
      <c r="M84" s="91" t="s">
        <v>19</v>
      </c>
      <c r="N84" s="92" t="s">
        <v>41</v>
      </c>
      <c r="O84" s="92" t="s">
        <v>110</v>
      </c>
      <c r="P84" s="92" t="s">
        <v>111</v>
      </c>
      <c r="Q84" s="92" t="s">
        <v>112</v>
      </c>
      <c r="R84" s="92" t="s">
        <v>113</v>
      </c>
      <c r="S84" s="92" t="s">
        <v>114</v>
      </c>
      <c r="T84" s="93" t="s">
        <v>115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116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SUM(P86:P116)</f>
        <v>0</v>
      </c>
      <c r="Q85" s="95"/>
      <c r="R85" s="181">
        <f>SUM(R86:R116)</f>
        <v>0.0025800000000000003</v>
      </c>
      <c r="S85" s="95"/>
      <c r="T85" s="182">
        <f>SUM(T86:T116)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103</v>
      </c>
      <c r="BK85" s="183">
        <f>SUM(BK86:BK116)</f>
        <v>0</v>
      </c>
    </row>
    <row r="86" s="2" customFormat="1" ht="24.15" customHeight="1">
      <c r="A86" s="37"/>
      <c r="B86" s="38"/>
      <c r="C86" s="184" t="s">
        <v>78</v>
      </c>
      <c r="D86" s="184" t="s">
        <v>117</v>
      </c>
      <c r="E86" s="185" t="s">
        <v>458</v>
      </c>
      <c r="F86" s="186" t="s">
        <v>459</v>
      </c>
      <c r="G86" s="187" t="s">
        <v>460</v>
      </c>
      <c r="H86" s="188">
        <v>0.79600000000000004</v>
      </c>
      <c r="I86" s="189"/>
      <c r="J86" s="190">
        <f>ROUND(I86*H86,2)</f>
        <v>0</v>
      </c>
      <c r="K86" s="186" t="s">
        <v>121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122</v>
      </c>
      <c r="AT86" s="195" t="s">
        <v>117</v>
      </c>
      <c r="AU86" s="195" t="s">
        <v>71</v>
      </c>
      <c r="AY86" s="16" t="s">
        <v>123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122</v>
      </c>
      <c r="BM86" s="195" t="s">
        <v>495</v>
      </c>
    </row>
    <row r="87" s="2" customFormat="1">
      <c r="A87" s="37"/>
      <c r="B87" s="38"/>
      <c r="C87" s="39"/>
      <c r="D87" s="197" t="s">
        <v>125</v>
      </c>
      <c r="E87" s="39"/>
      <c r="F87" s="198" t="s">
        <v>462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125</v>
      </c>
      <c r="AU87" s="16" t="s">
        <v>71</v>
      </c>
    </row>
    <row r="88" s="2" customFormat="1">
      <c r="A88" s="37"/>
      <c r="B88" s="38"/>
      <c r="C88" s="39"/>
      <c r="D88" s="202" t="s">
        <v>127</v>
      </c>
      <c r="E88" s="39"/>
      <c r="F88" s="203" t="s">
        <v>463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127</v>
      </c>
      <c r="AU88" s="16" t="s">
        <v>71</v>
      </c>
    </row>
    <row r="89" s="10" customFormat="1">
      <c r="A89" s="10"/>
      <c r="B89" s="204"/>
      <c r="C89" s="205"/>
      <c r="D89" s="197" t="s">
        <v>151</v>
      </c>
      <c r="E89" s="206" t="s">
        <v>19</v>
      </c>
      <c r="F89" s="207" t="s">
        <v>496</v>
      </c>
      <c r="G89" s="205"/>
      <c r="H89" s="208">
        <v>0.79600000000000004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151</v>
      </c>
      <c r="AU89" s="214" t="s">
        <v>71</v>
      </c>
      <c r="AV89" s="10" t="s">
        <v>80</v>
      </c>
      <c r="AW89" s="10" t="s">
        <v>33</v>
      </c>
      <c r="AX89" s="10" t="s">
        <v>78</v>
      </c>
      <c r="AY89" s="214" t="s">
        <v>123</v>
      </c>
    </row>
    <row r="90" s="2" customFormat="1" ht="24.15" customHeight="1">
      <c r="A90" s="37"/>
      <c r="B90" s="38"/>
      <c r="C90" s="184" t="s">
        <v>80</v>
      </c>
      <c r="D90" s="184" t="s">
        <v>117</v>
      </c>
      <c r="E90" s="185" t="s">
        <v>175</v>
      </c>
      <c r="F90" s="186" t="s">
        <v>176</v>
      </c>
      <c r="G90" s="187" t="s">
        <v>120</v>
      </c>
      <c r="H90" s="188">
        <v>5826</v>
      </c>
      <c r="I90" s="189"/>
      <c r="J90" s="190">
        <f>ROUND(I90*H90,2)</f>
        <v>0</v>
      </c>
      <c r="K90" s="186" t="s">
        <v>121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122</v>
      </c>
      <c r="AT90" s="195" t="s">
        <v>117</v>
      </c>
      <c r="AU90" s="195" t="s">
        <v>71</v>
      </c>
      <c r="AY90" s="16" t="s">
        <v>123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122</v>
      </c>
      <c r="BM90" s="195" t="s">
        <v>497</v>
      </c>
    </row>
    <row r="91" s="2" customFormat="1">
      <c r="A91" s="37"/>
      <c r="B91" s="38"/>
      <c r="C91" s="39"/>
      <c r="D91" s="197" t="s">
        <v>125</v>
      </c>
      <c r="E91" s="39"/>
      <c r="F91" s="198" t="s">
        <v>178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125</v>
      </c>
      <c r="AU91" s="16" t="s">
        <v>71</v>
      </c>
    </row>
    <row r="92" s="2" customFormat="1">
      <c r="A92" s="37"/>
      <c r="B92" s="38"/>
      <c r="C92" s="39"/>
      <c r="D92" s="202" t="s">
        <v>127</v>
      </c>
      <c r="E92" s="39"/>
      <c r="F92" s="203" t="s">
        <v>179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127</v>
      </c>
      <c r="AU92" s="16" t="s">
        <v>71</v>
      </c>
    </row>
    <row r="93" s="10" customFormat="1">
      <c r="A93" s="10"/>
      <c r="B93" s="204"/>
      <c r="C93" s="205"/>
      <c r="D93" s="197" t="s">
        <v>151</v>
      </c>
      <c r="E93" s="206" t="s">
        <v>19</v>
      </c>
      <c r="F93" s="207" t="s">
        <v>498</v>
      </c>
      <c r="G93" s="205"/>
      <c r="H93" s="208">
        <v>5826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151</v>
      </c>
      <c r="AU93" s="214" t="s">
        <v>71</v>
      </c>
      <c r="AV93" s="10" t="s">
        <v>80</v>
      </c>
      <c r="AW93" s="10" t="s">
        <v>33</v>
      </c>
      <c r="AX93" s="10" t="s">
        <v>78</v>
      </c>
      <c r="AY93" s="214" t="s">
        <v>123</v>
      </c>
    </row>
    <row r="94" s="2" customFormat="1" ht="16.5" customHeight="1">
      <c r="A94" s="37"/>
      <c r="B94" s="38"/>
      <c r="C94" s="184" t="s">
        <v>134</v>
      </c>
      <c r="D94" s="184" t="s">
        <v>117</v>
      </c>
      <c r="E94" s="185" t="s">
        <v>467</v>
      </c>
      <c r="F94" s="186" t="s">
        <v>182</v>
      </c>
      <c r="G94" s="187" t="s">
        <v>183</v>
      </c>
      <c r="H94" s="188">
        <v>8.7390000000000008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122</v>
      </c>
      <c r="AT94" s="195" t="s">
        <v>117</v>
      </c>
      <c r="AU94" s="195" t="s">
        <v>71</v>
      </c>
      <c r="AY94" s="16" t="s">
        <v>123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122</v>
      </c>
      <c r="BM94" s="195" t="s">
        <v>499</v>
      </c>
    </row>
    <row r="95" s="2" customFormat="1">
      <c r="A95" s="37"/>
      <c r="B95" s="38"/>
      <c r="C95" s="39"/>
      <c r="D95" s="197" t="s">
        <v>125</v>
      </c>
      <c r="E95" s="39"/>
      <c r="F95" s="198" t="s">
        <v>182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125</v>
      </c>
      <c r="AU95" s="16" t="s">
        <v>71</v>
      </c>
    </row>
    <row r="96" s="10" customFormat="1">
      <c r="A96" s="10"/>
      <c r="B96" s="204"/>
      <c r="C96" s="205"/>
      <c r="D96" s="197" t="s">
        <v>151</v>
      </c>
      <c r="E96" s="206" t="s">
        <v>19</v>
      </c>
      <c r="F96" s="207" t="s">
        <v>500</v>
      </c>
      <c r="G96" s="205"/>
      <c r="H96" s="208">
        <v>8.7390000000000008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4" t="s">
        <v>151</v>
      </c>
      <c r="AU96" s="214" t="s">
        <v>71</v>
      </c>
      <c r="AV96" s="10" t="s">
        <v>80</v>
      </c>
      <c r="AW96" s="10" t="s">
        <v>33</v>
      </c>
      <c r="AX96" s="10" t="s">
        <v>78</v>
      </c>
      <c r="AY96" s="214" t="s">
        <v>123</v>
      </c>
    </row>
    <row r="97" s="2" customFormat="1" ht="16.5" customHeight="1">
      <c r="A97" s="37"/>
      <c r="B97" s="38"/>
      <c r="C97" s="184" t="s">
        <v>122</v>
      </c>
      <c r="D97" s="184" t="s">
        <v>117</v>
      </c>
      <c r="E97" s="185" t="s">
        <v>476</v>
      </c>
      <c r="F97" s="186" t="s">
        <v>477</v>
      </c>
      <c r="G97" s="187" t="s">
        <v>213</v>
      </c>
      <c r="H97" s="188">
        <v>129</v>
      </c>
      <c r="I97" s="189"/>
      <c r="J97" s="190">
        <f>ROUND(I97*H97,2)</f>
        <v>0</v>
      </c>
      <c r="K97" s="186" t="s">
        <v>121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2.0000000000000002E-05</v>
      </c>
      <c r="R97" s="193">
        <f>Q97*H97</f>
        <v>0.0025800000000000003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122</v>
      </c>
      <c r="AT97" s="195" t="s">
        <v>117</v>
      </c>
      <c r="AU97" s="195" t="s">
        <v>71</v>
      </c>
      <c r="AY97" s="16" t="s">
        <v>123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122</v>
      </c>
      <c r="BM97" s="195" t="s">
        <v>501</v>
      </c>
    </row>
    <row r="98" s="2" customFormat="1">
      <c r="A98" s="37"/>
      <c r="B98" s="38"/>
      <c r="C98" s="39"/>
      <c r="D98" s="197" t="s">
        <v>125</v>
      </c>
      <c r="E98" s="39"/>
      <c r="F98" s="198" t="s">
        <v>479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71</v>
      </c>
    </row>
    <row r="99" s="2" customFormat="1">
      <c r="A99" s="37"/>
      <c r="B99" s="38"/>
      <c r="C99" s="39"/>
      <c r="D99" s="202" t="s">
        <v>127</v>
      </c>
      <c r="E99" s="39"/>
      <c r="F99" s="203" t="s">
        <v>480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127</v>
      </c>
      <c r="AU99" s="16" t="s">
        <v>71</v>
      </c>
    </row>
    <row r="100" s="12" customFormat="1">
      <c r="A100" s="12"/>
      <c r="B100" s="236"/>
      <c r="C100" s="237"/>
      <c r="D100" s="197" t="s">
        <v>151</v>
      </c>
      <c r="E100" s="238" t="s">
        <v>19</v>
      </c>
      <c r="F100" s="239" t="s">
        <v>481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5" t="s">
        <v>151</v>
      </c>
      <c r="AU100" s="245" t="s">
        <v>71</v>
      </c>
      <c r="AV100" s="12" t="s">
        <v>78</v>
      </c>
      <c r="AW100" s="12" t="s">
        <v>33</v>
      </c>
      <c r="AX100" s="12" t="s">
        <v>71</v>
      </c>
      <c r="AY100" s="245" t="s">
        <v>123</v>
      </c>
    </row>
    <row r="101" s="10" customFormat="1">
      <c r="A101" s="10"/>
      <c r="B101" s="204"/>
      <c r="C101" s="205"/>
      <c r="D101" s="197" t="s">
        <v>151</v>
      </c>
      <c r="E101" s="206" t="s">
        <v>19</v>
      </c>
      <c r="F101" s="207" t="s">
        <v>482</v>
      </c>
      <c r="G101" s="205"/>
      <c r="H101" s="208">
        <v>129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4" t="s">
        <v>151</v>
      </c>
      <c r="AU101" s="214" t="s">
        <v>71</v>
      </c>
      <c r="AV101" s="10" t="s">
        <v>80</v>
      </c>
      <c r="AW101" s="10" t="s">
        <v>33</v>
      </c>
      <c r="AX101" s="10" t="s">
        <v>78</v>
      </c>
      <c r="AY101" s="214" t="s">
        <v>123</v>
      </c>
    </row>
    <row r="102" s="2" customFormat="1" ht="24.15" customHeight="1">
      <c r="A102" s="37"/>
      <c r="B102" s="38"/>
      <c r="C102" s="184" t="s">
        <v>145</v>
      </c>
      <c r="D102" s="184" t="s">
        <v>117</v>
      </c>
      <c r="E102" s="185" t="s">
        <v>483</v>
      </c>
      <c r="F102" s="186" t="s">
        <v>484</v>
      </c>
      <c r="G102" s="187" t="s">
        <v>213</v>
      </c>
      <c r="H102" s="188">
        <v>560</v>
      </c>
      <c r="I102" s="189"/>
      <c r="J102" s="190">
        <f>ROUND(I102*H102,2)</f>
        <v>0</v>
      </c>
      <c r="K102" s="186" t="s">
        <v>121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122</v>
      </c>
      <c r="AT102" s="195" t="s">
        <v>117</v>
      </c>
      <c r="AU102" s="195" t="s">
        <v>71</v>
      </c>
      <c r="AY102" s="16" t="s">
        <v>123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122</v>
      </c>
      <c r="BM102" s="195" t="s">
        <v>502</v>
      </c>
    </row>
    <row r="103" s="2" customFormat="1">
      <c r="A103" s="37"/>
      <c r="B103" s="38"/>
      <c r="C103" s="39"/>
      <c r="D103" s="197" t="s">
        <v>125</v>
      </c>
      <c r="E103" s="39"/>
      <c r="F103" s="198" t="s">
        <v>486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71</v>
      </c>
    </row>
    <row r="104" s="2" customFormat="1">
      <c r="A104" s="37"/>
      <c r="B104" s="38"/>
      <c r="C104" s="39"/>
      <c r="D104" s="202" t="s">
        <v>127</v>
      </c>
      <c r="E104" s="39"/>
      <c r="F104" s="203" t="s">
        <v>487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127</v>
      </c>
      <c r="AU104" s="16" t="s">
        <v>71</v>
      </c>
    </row>
    <row r="105" s="10" customFormat="1">
      <c r="A105" s="10"/>
      <c r="B105" s="204"/>
      <c r="C105" s="205"/>
      <c r="D105" s="197" t="s">
        <v>151</v>
      </c>
      <c r="E105" s="206" t="s">
        <v>19</v>
      </c>
      <c r="F105" s="207" t="s">
        <v>488</v>
      </c>
      <c r="G105" s="205"/>
      <c r="H105" s="208">
        <v>560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151</v>
      </c>
      <c r="AU105" s="214" t="s">
        <v>71</v>
      </c>
      <c r="AV105" s="10" t="s">
        <v>80</v>
      </c>
      <c r="AW105" s="10" t="s">
        <v>33</v>
      </c>
      <c r="AX105" s="10" t="s">
        <v>78</v>
      </c>
      <c r="AY105" s="214" t="s">
        <v>123</v>
      </c>
    </row>
    <row r="106" s="2" customFormat="1" ht="16.5" customHeight="1">
      <c r="A106" s="37"/>
      <c r="B106" s="38"/>
      <c r="C106" s="184" t="s">
        <v>153</v>
      </c>
      <c r="D106" s="184" t="s">
        <v>117</v>
      </c>
      <c r="E106" s="185" t="s">
        <v>407</v>
      </c>
      <c r="F106" s="186" t="s">
        <v>408</v>
      </c>
      <c r="G106" s="187" t="s">
        <v>402</v>
      </c>
      <c r="H106" s="188">
        <v>29.219999999999999</v>
      </c>
      <c r="I106" s="189"/>
      <c r="J106" s="190">
        <f>ROUND(I106*H106,2)</f>
        <v>0</v>
      </c>
      <c r="K106" s="186" t="s">
        <v>121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122</v>
      </c>
      <c r="AT106" s="195" t="s">
        <v>117</v>
      </c>
      <c r="AU106" s="195" t="s">
        <v>71</v>
      </c>
      <c r="AY106" s="16" t="s">
        <v>123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122</v>
      </c>
      <c r="BM106" s="195" t="s">
        <v>503</v>
      </c>
    </row>
    <row r="107" s="2" customFormat="1">
      <c r="A107" s="37"/>
      <c r="B107" s="38"/>
      <c r="C107" s="39"/>
      <c r="D107" s="197" t="s">
        <v>125</v>
      </c>
      <c r="E107" s="39"/>
      <c r="F107" s="198" t="s">
        <v>410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71</v>
      </c>
    </row>
    <row r="108" s="2" customFormat="1">
      <c r="A108" s="37"/>
      <c r="B108" s="38"/>
      <c r="C108" s="39"/>
      <c r="D108" s="202" t="s">
        <v>127</v>
      </c>
      <c r="E108" s="39"/>
      <c r="F108" s="203" t="s">
        <v>411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127</v>
      </c>
      <c r="AU108" s="16" t="s">
        <v>71</v>
      </c>
    </row>
    <row r="109" s="10" customFormat="1">
      <c r="A109" s="10"/>
      <c r="B109" s="204"/>
      <c r="C109" s="205"/>
      <c r="D109" s="197" t="s">
        <v>151</v>
      </c>
      <c r="E109" s="206" t="s">
        <v>19</v>
      </c>
      <c r="F109" s="207" t="s">
        <v>504</v>
      </c>
      <c r="G109" s="205"/>
      <c r="H109" s="208">
        <v>29.219999999999999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4" t="s">
        <v>151</v>
      </c>
      <c r="AU109" s="214" t="s">
        <v>71</v>
      </c>
      <c r="AV109" s="10" t="s">
        <v>80</v>
      </c>
      <c r="AW109" s="10" t="s">
        <v>33</v>
      </c>
      <c r="AX109" s="10" t="s">
        <v>78</v>
      </c>
      <c r="AY109" s="214" t="s">
        <v>123</v>
      </c>
    </row>
    <row r="110" s="2" customFormat="1" ht="21.75" customHeight="1">
      <c r="A110" s="37"/>
      <c r="B110" s="38"/>
      <c r="C110" s="184" t="s">
        <v>162</v>
      </c>
      <c r="D110" s="184" t="s">
        <v>117</v>
      </c>
      <c r="E110" s="185" t="s">
        <v>414</v>
      </c>
      <c r="F110" s="186" t="s">
        <v>415</v>
      </c>
      <c r="G110" s="187" t="s">
        <v>402</v>
      </c>
      <c r="H110" s="188">
        <v>29.219999999999999</v>
      </c>
      <c r="I110" s="189"/>
      <c r="J110" s="190">
        <f>ROUND(I110*H110,2)</f>
        <v>0</v>
      </c>
      <c r="K110" s="186" t="s">
        <v>121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122</v>
      </c>
      <c r="AT110" s="195" t="s">
        <v>117</v>
      </c>
      <c r="AU110" s="195" t="s">
        <v>71</v>
      </c>
      <c r="AY110" s="16" t="s">
        <v>123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122</v>
      </c>
      <c r="BM110" s="195" t="s">
        <v>505</v>
      </c>
    </row>
    <row r="111" s="2" customFormat="1">
      <c r="A111" s="37"/>
      <c r="B111" s="38"/>
      <c r="C111" s="39"/>
      <c r="D111" s="197" t="s">
        <v>125</v>
      </c>
      <c r="E111" s="39"/>
      <c r="F111" s="198" t="s">
        <v>417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71</v>
      </c>
    </row>
    <row r="112" s="2" customFormat="1">
      <c r="A112" s="37"/>
      <c r="B112" s="38"/>
      <c r="C112" s="39"/>
      <c r="D112" s="202" t="s">
        <v>127</v>
      </c>
      <c r="E112" s="39"/>
      <c r="F112" s="203" t="s">
        <v>418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127</v>
      </c>
      <c r="AU112" s="16" t="s">
        <v>71</v>
      </c>
    </row>
    <row r="113" s="2" customFormat="1" ht="24.15" customHeight="1">
      <c r="A113" s="37"/>
      <c r="B113" s="38"/>
      <c r="C113" s="184" t="s">
        <v>167</v>
      </c>
      <c r="D113" s="184" t="s">
        <v>117</v>
      </c>
      <c r="E113" s="185" t="s">
        <v>420</v>
      </c>
      <c r="F113" s="186" t="s">
        <v>421</v>
      </c>
      <c r="G113" s="187" t="s">
        <v>402</v>
      </c>
      <c r="H113" s="188">
        <v>87.659999999999997</v>
      </c>
      <c r="I113" s="189"/>
      <c r="J113" s="190">
        <f>ROUND(I113*H113,2)</f>
        <v>0</v>
      </c>
      <c r="K113" s="186" t="s">
        <v>121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122</v>
      </c>
      <c r="AT113" s="195" t="s">
        <v>117</v>
      </c>
      <c r="AU113" s="195" t="s">
        <v>71</v>
      </c>
      <c r="AY113" s="16" t="s">
        <v>123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122</v>
      </c>
      <c r="BM113" s="195" t="s">
        <v>506</v>
      </c>
    </row>
    <row r="114" s="2" customFormat="1">
      <c r="A114" s="37"/>
      <c r="B114" s="38"/>
      <c r="C114" s="39"/>
      <c r="D114" s="197" t="s">
        <v>125</v>
      </c>
      <c r="E114" s="39"/>
      <c r="F114" s="198" t="s">
        <v>423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125</v>
      </c>
      <c r="AU114" s="16" t="s">
        <v>71</v>
      </c>
    </row>
    <row r="115" s="2" customFormat="1">
      <c r="A115" s="37"/>
      <c r="B115" s="38"/>
      <c r="C115" s="39"/>
      <c r="D115" s="202" t="s">
        <v>127</v>
      </c>
      <c r="E115" s="39"/>
      <c r="F115" s="203" t="s">
        <v>424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127</v>
      </c>
      <c r="AU115" s="16" t="s">
        <v>71</v>
      </c>
    </row>
    <row r="116" s="10" customFormat="1">
      <c r="A116" s="10"/>
      <c r="B116" s="204"/>
      <c r="C116" s="205"/>
      <c r="D116" s="197" t="s">
        <v>151</v>
      </c>
      <c r="E116" s="206" t="s">
        <v>19</v>
      </c>
      <c r="F116" s="207" t="s">
        <v>507</v>
      </c>
      <c r="G116" s="205"/>
      <c r="H116" s="208">
        <v>87.659999999999997</v>
      </c>
      <c r="I116" s="209"/>
      <c r="J116" s="205"/>
      <c r="K116" s="205"/>
      <c r="L116" s="210"/>
      <c r="M116" s="250"/>
      <c r="N116" s="251"/>
      <c r="O116" s="251"/>
      <c r="P116" s="251"/>
      <c r="Q116" s="251"/>
      <c r="R116" s="251"/>
      <c r="S116" s="251"/>
      <c r="T116" s="25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4" t="s">
        <v>151</v>
      </c>
      <c r="AU116" s="214" t="s">
        <v>71</v>
      </c>
      <c r="AV116" s="10" t="s">
        <v>80</v>
      </c>
      <c r="AW116" s="10" t="s">
        <v>33</v>
      </c>
      <c r="AX116" s="10" t="s">
        <v>78</v>
      </c>
      <c r="AY116" s="214" t="s">
        <v>123</v>
      </c>
    </row>
    <row r="117" s="2" customFormat="1" ht="6.96" customHeight="1">
      <c r="A117" s="37"/>
      <c r="B117" s="58"/>
      <c r="C117" s="59"/>
      <c r="D117" s="59"/>
      <c r="E117" s="59"/>
      <c r="F117" s="59"/>
      <c r="G117" s="59"/>
      <c r="H117" s="59"/>
      <c r="I117" s="59"/>
      <c r="J117" s="59"/>
      <c r="K117" s="59"/>
      <c r="L117" s="43"/>
      <c r="M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</sheetData>
  <sheetProtection sheet="1" autoFilter="0" formatColumns="0" formatRows="0" objects="1" scenarios="1" spinCount="100000" saltValue="UDsOU2xCRj3ZfQOrcBqMHPU2azZuoFDqJE5IwzAne58z0CYbc/auDkDTRIBz2NuNkemitnEPqQWnWA6X7h9Nzw==" hashValue="rEHkjZipBNkKwlJtfZ6ODGF8F0xHDGgSsLHlGVWFTV/DBExjcjPNKzeFTy3sTudaUGXzGp5I5OArbqcGDV5eSA==" algorithmName="SHA-512" password="CC3D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9" r:id="rId3" display="https://podminky.urs.cz/item/CS_URS_2025_01/184911111"/>
    <hyperlink ref="F104" r:id="rId4" display="https://podminky.urs.cz/item/CS_URS_2025_01/184808211"/>
    <hyperlink ref="F108" r:id="rId5" display="https://podminky.urs.cz/item/CS_URS_2025_01/185804312"/>
    <hyperlink ref="F112" r:id="rId6" display="https://podminky.urs.cz/item/CS_URS_2025_01/185851121"/>
    <hyperlink ref="F115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97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(SO-801b LV502)</v>
      </c>
      <c r="F7" s="141"/>
      <c r="G7" s="141"/>
      <c r="H7" s="141"/>
      <c r="L7" s="19"/>
    </row>
    <row r="8" s="1" customFormat="1" ht="12" customHeight="1">
      <c r="B8" s="19"/>
      <c r="D8" s="141" t="s">
        <v>98</v>
      </c>
      <c r="L8" s="19"/>
    </row>
    <row r="9" s="2" customFormat="1" ht="16.5" customHeight="1">
      <c r="A9" s="37"/>
      <c r="B9" s="43"/>
      <c r="C9" s="37"/>
      <c r="D9" s="37"/>
      <c r="E9" s="142" t="s">
        <v>99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456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508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87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ROUND((SUM(BE85:BE120)),  2)</f>
        <v>0</v>
      </c>
      <c r="G35" s="37"/>
      <c r="H35" s="37"/>
      <c r="I35" s="156">
        <v>0.20999999999999999</v>
      </c>
      <c r="J35" s="155">
        <f>ROUND(((SUM(BE85:BE120))*I35),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ROUND((SUM(BF85:BF120)),  2)</f>
        <v>0</v>
      </c>
      <c r="G36" s="37"/>
      <c r="H36" s="37"/>
      <c r="I36" s="156">
        <v>0.12</v>
      </c>
      <c r="J36" s="155">
        <f>ROUND(((SUM(BF85:BF120))*I36),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ROUND((SUM(BG85:BG120)),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ROUND((SUM(BH85:BH120)),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ROUND((SUM(BI85:BI120)),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(SO-801b LV502)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456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SO-801b3 - 3.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k.ú. Ohaře</v>
      </c>
      <c r="G56" s="39"/>
      <c r="H56" s="39"/>
      <c r="I56" s="31" t="s">
        <v>23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ČR-Státní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101</v>
      </c>
      <c r="D61" s="170"/>
      <c r="E61" s="170"/>
      <c r="F61" s="170"/>
      <c r="G61" s="170"/>
      <c r="H61" s="170"/>
      <c r="I61" s="170"/>
      <c r="J61" s="171" t="s">
        <v>102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(SO-801b LV502)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98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99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456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SO-801b3 - 3.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k.ú. Ohaře</v>
      </c>
      <c r="G79" s="39"/>
      <c r="H79" s="39"/>
      <c r="I79" s="31" t="s">
        <v>23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ČR-Státní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105</v>
      </c>
      <c r="D84" s="176" t="s">
        <v>56</v>
      </c>
      <c r="E84" s="176" t="s">
        <v>52</v>
      </c>
      <c r="F84" s="176" t="s">
        <v>53</v>
      </c>
      <c r="G84" s="176" t="s">
        <v>106</v>
      </c>
      <c r="H84" s="176" t="s">
        <v>107</v>
      </c>
      <c r="I84" s="176" t="s">
        <v>108</v>
      </c>
      <c r="J84" s="176" t="s">
        <v>102</v>
      </c>
      <c r="K84" s="177" t="s">
        <v>109</v>
      </c>
      <c r="L84" s="178"/>
      <c r="M84" s="91" t="s">
        <v>19</v>
      </c>
      <c r="N84" s="92" t="s">
        <v>41</v>
      </c>
      <c r="O84" s="92" t="s">
        <v>110</v>
      </c>
      <c r="P84" s="92" t="s">
        <v>111</v>
      </c>
      <c r="Q84" s="92" t="s">
        <v>112</v>
      </c>
      <c r="R84" s="92" t="s">
        <v>113</v>
      </c>
      <c r="S84" s="92" t="s">
        <v>114</v>
      </c>
      <c r="T84" s="93" t="s">
        <v>115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116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SUM(P86:P120)</f>
        <v>0</v>
      </c>
      <c r="Q85" s="95"/>
      <c r="R85" s="181">
        <f>SUM(R86:R120)</f>
        <v>0.0025800000000000003</v>
      </c>
      <c r="S85" s="95"/>
      <c r="T85" s="182">
        <f>SUM(T86:T120)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103</v>
      </c>
      <c r="BK85" s="183">
        <f>SUM(BK86:BK120)</f>
        <v>0</v>
      </c>
    </row>
    <row r="86" s="2" customFormat="1" ht="24.15" customHeight="1">
      <c r="A86" s="37"/>
      <c r="B86" s="38"/>
      <c r="C86" s="184" t="s">
        <v>78</v>
      </c>
      <c r="D86" s="184" t="s">
        <v>117</v>
      </c>
      <c r="E86" s="185" t="s">
        <v>458</v>
      </c>
      <c r="F86" s="186" t="s">
        <v>459</v>
      </c>
      <c r="G86" s="187" t="s">
        <v>460</v>
      </c>
      <c r="H86" s="188">
        <v>0.79600000000000004</v>
      </c>
      <c r="I86" s="189"/>
      <c r="J86" s="190">
        <f>ROUND(I86*H86,2)</f>
        <v>0</v>
      </c>
      <c r="K86" s="186" t="s">
        <v>121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122</v>
      </c>
      <c r="AT86" s="195" t="s">
        <v>117</v>
      </c>
      <c r="AU86" s="195" t="s">
        <v>71</v>
      </c>
      <c r="AY86" s="16" t="s">
        <v>123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122</v>
      </c>
      <c r="BM86" s="195" t="s">
        <v>509</v>
      </c>
    </row>
    <row r="87" s="2" customFormat="1">
      <c r="A87" s="37"/>
      <c r="B87" s="38"/>
      <c r="C87" s="39"/>
      <c r="D87" s="197" t="s">
        <v>125</v>
      </c>
      <c r="E87" s="39"/>
      <c r="F87" s="198" t="s">
        <v>462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125</v>
      </c>
      <c r="AU87" s="16" t="s">
        <v>71</v>
      </c>
    </row>
    <row r="88" s="2" customFormat="1">
      <c r="A88" s="37"/>
      <c r="B88" s="38"/>
      <c r="C88" s="39"/>
      <c r="D88" s="202" t="s">
        <v>127</v>
      </c>
      <c r="E88" s="39"/>
      <c r="F88" s="203" t="s">
        <v>463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127</v>
      </c>
      <c r="AU88" s="16" t="s">
        <v>71</v>
      </c>
    </row>
    <row r="89" s="10" customFormat="1">
      <c r="A89" s="10"/>
      <c r="B89" s="204"/>
      <c r="C89" s="205"/>
      <c r="D89" s="197" t="s">
        <v>151</v>
      </c>
      <c r="E89" s="206" t="s">
        <v>19</v>
      </c>
      <c r="F89" s="207" t="s">
        <v>496</v>
      </c>
      <c r="G89" s="205"/>
      <c r="H89" s="208">
        <v>0.79600000000000004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151</v>
      </c>
      <c r="AU89" s="214" t="s">
        <v>71</v>
      </c>
      <c r="AV89" s="10" t="s">
        <v>80</v>
      </c>
      <c r="AW89" s="10" t="s">
        <v>33</v>
      </c>
      <c r="AX89" s="10" t="s">
        <v>78</v>
      </c>
      <c r="AY89" s="214" t="s">
        <v>123</v>
      </c>
    </row>
    <row r="90" s="2" customFormat="1" ht="24.15" customHeight="1">
      <c r="A90" s="37"/>
      <c r="B90" s="38"/>
      <c r="C90" s="184" t="s">
        <v>80</v>
      </c>
      <c r="D90" s="184" t="s">
        <v>117</v>
      </c>
      <c r="E90" s="185" t="s">
        <v>175</v>
      </c>
      <c r="F90" s="186" t="s">
        <v>176</v>
      </c>
      <c r="G90" s="187" t="s">
        <v>120</v>
      </c>
      <c r="H90" s="188">
        <v>5826</v>
      </c>
      <c r="I90" s="189"/>
      <c r="J90" s="190">
        <f>ROUND(I90*H90,2)</f>
        <v>0</v>
      </c>
      <c r="K90" s="186" t="s">
        <v>121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122</v>
      </c>
      <c r="AT90" s="195" t="s">
        <v>117</v>
      </c>
      <c r="AU90" s="195" t="s">
        <v>71</v>
      </c>
      <c r="AY90" s="16" t="s">
        <v>123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78</v>
      </c>
      <c r="BK90" s="196">
        <f>ROUND(I90*H90,2)</f>
        <v>0</v>
      </c>
      <c r="BL90" s="16" t="s">
        <v>122</v>
      </c>
      <c r="BM90" s="195" t="s">
        <v>510</v>
      </c>
    </row>
    <row r="91" s="2" customFormat="1">
      <c r="A91" s="37"/>
      <c r="B91" s="38"/>
      <c r="C91" s="39"/>
      <c r="D91" s="197" t="s">
        <v>125</v>
      </c>
      <c r="E91" s="39"/>
      <c r="F91" s="198" t="s">
        <v>178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125</v>
      </c>
      <c r="AU91" s="16" t="s">
        <v>71</v>
      </c>
    </row>
    <row r="92" s="2" customFormat="1">
      <c r="A92" s="37"/>
      <c r="B92" s="38"/>
      <c r="C92" s="39"/>
      <c r="D92" s="202" t="s">
        <v>127</v>
      </c>
      <c r="E92" s="39"/>
      <c r="F92" s="203" t="s">
        <v>179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127</v>
      </c>
      <c r="AU92" s="16" t="s">
        <v>71</v>
      </c>
    </row>
    <row r="93" s="10" customFormat="1">
      <c r="A93" s="10"/>
      <c r="B93" s="204"/>
      <c r="C93" s="205"/>
      <c r="D93" s="197" t="s">
        <v>151</v>
      </c>
      <c r="E93" s="206" t="s">
        <v>19</v>
      </c>
      <c r="F93" s="207" t="s">
        <v>498</v>
      </c>
      <c r="G93" s="205"/>
      <c r="H93" s="208">
        <v>5826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151</v>
      </c>
      <c r="AU93" s="214" t="s">
        <v>71</v>
      </c>
      <c r="AV93" s="10" t="s">
        <v>80</v>
      </c>
      <c r="AW93" s="10" t="s">
        <v>33</v>
      </c>
      <c r="AX93" s="10" t="s">
        <v>78</v>
      </c>
      <c r="AY93" s="214" t="s">
        <v>123</v>
      </c>
    </row>
    <row r="94" s="2" customFormat="1" ht="16.5" customHeight="1">
      <c r="A94" s="37"/>
      <c r="B94" s="38"/>
      <c r="C94" s="184" t="s">
        <v>134</v>
      </c>
      <c r="D94" s="184" t="s">
        <v>117</v>
      </c>
      <c r="E94" s="185" t="s">
        <v>467</v>
      </c>
      <c r="F94" s="186" t="s">
        <v>182</v>
      </c>
      <c r="G94" s="187" t="s">
        <v>183</v>
      </c>
      <c r="H94" s="188">
        <v>8.7390000000000008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122</v>
      </c>
      <c r="AT94" s="195" t="s">
        <v>117</v>
      </c>
      <c r="AU94" s="195" t="s">
        <v>71</v>
      </c>
      <c r="AY94" s="16" t="s">
        <v>123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122</v>
      </c>
      <c r="BM94" s="195" t="s">
        <v>511</v>
      </c>
    </row>
    <row r="95" s="2" customFormat="1">
      <c r="A95" s="37"/>
      <c r="B95" s="38"/>
      <c r="C95" s="39"/>
      <c r="D95" s="197" t="s">
        <v>125</v>
      </c>
      <c r="E95" s="39"/>
      <c r="F95" s="198" t="s">
        <v>182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125</v>
      </c>
      <c r="AU95" s="16" t="s">
        <v>71</v>
      </c>
    </row>
    <row r="96" s="10" customFormat="1">
      <c r="A96" s="10"/>
      <c r="B96" s="204"/>
      <c r="C96" s="205"/>
      <c r="D96" s="197" t="s">
        <v>151</v>
      </c>
      <c r="E96" s="206" t="s">
        <v>19</v>
      </c>
      <c r="F96" s="207" t="s">
        <v>500</v>
      </c>
      <c r="G96" s="205"/>
      <c r="H96" s="208">
        <v>8.7390000000000008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4" t="s">
        <v>151</v>
      </c>
      <c r="AU96" s="214" t="s">
        <v>71</v>
      </c>
      <c r="AV96" s="10" t="s">
        <v>80</v>
      </c>
      <c r="AW96" s="10" t="s">
        <v>33</v>
      </c>
      <c r="AX96" s="10" t="s">
        <v>78</v>
      </c>
      <c r="AY96" s="214" t="s">
        <v>123</v>
      </c>
    </row>
    <row r="97" s="2" customFormat="1" ht="16.5" customHeight="1">
      <c r="A97" s="37"/>
      <c r="B97" s="38"/>
      <c r="C97" s="184" t="s">
        <v>122</v>
      </c>
      <c r="D97" s="184" t="s">
        <v>117</v>
      </c>
      <c r="E97" s="185" t="s">
        <v>476</v>
      </c>
      <c r="F97" s="186" t="s">
        <v>477</v>
      </c>
      <c r="G97" s="187" t="s">
        <v>213</v>
      </c>
      <c r="H97" s="188">
        <v>129</v>
      </c>
      <c r="I97" s="189"/>
      <c r="J97" s="190">
        <f>ROUND(I97*H97,2)</f>
        <v>0</v>
      </c>
      <c r="K97" s="186" t="s">
        <v>121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2.0000000000000002E-05</v>
      </c>
      <c r="R97" s="193">
        <f>Q97*H97</f>
        <v>0.0025800000000000003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122</v>
      </c>
      <c r="AT97" s="195" t="s">
        <v>117</v>
      </c>
      <c r="AU97" s="195" t="s">
        <v>71</v>
      </c>
      <c r="AY97" s="16" t="s">
        <v>123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122</v>
      </c>
      <c r="BM97" s="195" t="s">
        <v>512</v>
      </c>
    </row>
    <row r="98" s="2" customFormat="1">
      <c r="A98" s="37"/>
      <c r="B98" s="38"/>
      <c r="C98" s="39"/>
      <c r="D98" s="197" t="s">
        <v>125</v>
      </c>
      <c r="E98" s="39"/>
      <c r="F98" s="198" t="s">
        <v>479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71</v>
      </c>
    </row>
    <row r="99" s="2" customFormat="1">
      <c r="A99" s="37"/>
      <c r="B99" s="38"/>
      <c r="C99" s="39"/>
      <c r="D99" s="202" t="s">
        <v>127</v>
      </c>
      <c r="E99" s="39"/>
      <c r="F99" s="203" t="s">
        <v>480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127</v>
      </c>
      <c r="AU99" s="16" t="s">
        <v>71</v>
      </c>
    </row>
    <row r="100" s="12" customFormat="1">
      <c r="A100" s="12"/>
      <c r="B100" s="236"/>
      <c r="C100" s="237"/>
      <c r="D100" s="197" t="s">
        <v>151</v>
      </c>
      <c r="E100" s="238" t="s">
        <v>19</v>
      </c>
      <c r="F100" s="239" t="s">
        <v>481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5" t="s">
        <v>151</v>
      </c>
      <c r="AU100" s="245" t="s">
        <v>71</v>
      </c>
      <c r="AV100" s="12" t="s">
        <v>78</v>
      </c>
      <c r="AW100" s="12" t="s">
        <v>33</v>
      </c>
      <c r="AX100" s="12" t="s">
        <v>71</v>
      </c>
      <c r="AY100" s="245" t="s">
        <v>123</v>
      </c>
    </row>
    <row r="101" s="10" customFormat="1">
      <c r="A101" s="10"/>
      <c r="B101" s="204"/>
      <c r="C101" s="205"/>
      <c r="D101" s="197" t="s">
        <v>151</v>
      </c>
      <c r="E101" s="206" t="s">
        <v>19</v>
      </c>
      <c r="F101" s="207" t="s">
        <v>482</v>
      </c>
      <c r="G101" s="205"/>
      <c r="H101" s="208">
        <v>129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4" t="s">
        <v>151</v>
      </c>
      <c r="AU101" s="214" t="s">
        <v>71</v>
      </c>
      <c r="AV101" s="10" t="s">
        <v>80</v>
      </c>
      <c r="AW101" s="10" t="s">
        <v>33</v>
      </c>
      <c r="AX101" s="10" t="s">
        <v>78</v>
      </c>
      <c r="AY101" s="214" t="s">
        <v>123</v>
      </c>
    </row>
    <row r="102" s="2" customFormat="1" ht="24.15" customHeight="1">
      <c r="A102" s="37"/>
      <c r="B102" s="38"/>
      <c r="C102" s="184" t="s">
        <v>145</v>
      </c>
      <c r="D102" s="184" t="s">
        <v>117</v>
      </c>
      <c r="E102" s="185" t="s">
        <v>483</v>
      </c>
      <c r="F102" s="186" t="s">
        <v>484</v>
      </c>
      <c r="G102" s="187" t="s">
        <v>213</v>
      </c>
      <c r="H102" s="188">
        <v>560</v>
      </c>
      <c r="I102" s="189"/>
      <c r="J102" s="190">
        <f>ROUND(I102*H102,2)</f>
        <v>0</v>
      </c>
      <c r="K102" s="186" t="s">
        <v>121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122</v>
      </c>
      <c r="AT102" s="195" t="s">
        <v>117</v>
      </c>
      <c r="AU102" s="195" t="s">
        <v>71</v>
      </c>
      <c r="AY102" s="16" t="s">
        <v>123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78</v>
      </c>
      <c r="BK102" s="196">
        <f>ROUND(I102*H102,2)</f>
        <v>0</v>
      </c>
      <c r="BL102" s="16" t="s">
        <v>122</v>
      </c>
      <c r="BM102" s="195" t="s">
        <v>513</v>
      </c>
    </row>
    <row r="103" s="2" customFormat="1">
      <c r="A103" s="37"/>
      <c r="B103" s="38"/>
      <c r="C103" s="39"/>
      <c r="D103" s="197" t="s">
        <v>125</v>
      </c>
      <c r="E103" s="39"/>
      <c r="F103" s="198" t="s">
        <v>486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71</v>
      </c>
    </row>
    <row r="104" s="2" customFormat="1">
      <c r="A104" s="37"/>
      <c r="B104" s="38"/>
      <c r="C104" s="39"/>
      <c r="D104" s="202" t="s">
        <v>127</v>
      </c>
      <c r="E104" s="39"/>
      <c r="F104" s="203" t="s">
        <v>487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127</v>
      </c>
      <c r="AU104" s="16" t="s">
        <v>71</v>
      </c>
    </row>
    <row r="105" s="10" customFormat="1">
      <c r="A105" s="10"/>
      <c r="B105" s="204"/>
      <c r="C105" s="205"/>
      <c r="D105" s="197" t="s">
        <v>151</v>
      </c>
      <c r="E105" s="206" t="s">
        <v>19</v>
      </c>
      <c r="F105" s="207" t="s">
        <v>488</v>
      </c>
      <c r="G105" s="205"/>
      <c r="H105" s="208">
        <v>560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151</v>
      </c>
      <c r="AU105" s="214" t="s">
        <v>71</v>
      </c>
      <c r="AV105" s="10" t="s">
        <v>80</v>
      </c>
      <c r="AW105" s="10" t="s">
        <v>33</v>
      </c>
      <c r="AX105" s="10" t="s">
        <v>78</v>
      </c>
      <c r="AY105" s="214" t="s">
        <v>123</v>
      </c>
    </row>
    <row r="106" s="2" customFormat="1" ht="16.5" customHeight="1">
      <c r="A106" s="37"/>
      <c r="B106" s="38"/>
      <c r="C106" s="184" t="s">
        <v>153</v>
      </c>
      <c r="D106" s="184" t="s">
        <v>117</v>
      </c>
      <c r="E106" s="185" t="s">
        <v>407</v>
      </c>
      <c r="F106" s="186" t="s">
        <v>408</v>
      </c>
      <c r="G106" s="187" t="s">
        <v>402</v>
      </c>
      <c r="H106" s="188">
        <v>9.7400000000000002</v>
      </c>
      <c r="I106" s="189"/>
      <c r="J106" s="190">
        <f>ROUND(I106*H106,2)</f>
        <v>0</v>
      </c>
      <c r="K106" s="186" t="s">
        <v>121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122</v>
      </c>
      <c r="AT106" s="195" t="s">
        <v>117</v>
      </c>
      <c r="AU106" s="195" t="s">
        <v>71</v>
      </c>
      <c r="AY106" s="16" t="s">
        <v>123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122</v>
      </c>
      <c r="BM106" s="195" t="s">
        <v>514</v>
      </c>
    </row>
    <row r="107" s="2" customFormat="1">
      <c r="A107" s="37"/>
      <c r="B107" s="38"/>
      <c r="C107" s="39"/>
      <c r="D107" s="197" t="s">
        <v>125</v>
      </c>
      <c r="E107" s="39"/>
      <c r="F107" s="198" t="s">
        <v>410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71</v>
      </c>
    </row>
    <row r="108" s="2" customFormat="1">
      <c r="A108" s="37"/>
      <c r="B108" s="38"/>
      <c r="C108" s="39"/>
      <c r="D108" s="202" t="s">
        <v>127</v>
      </c>
      <c r="E108" s="39"/>
      <c r="F108" s="203" t="s">
        <v>411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127</v>
      </c>
      <c r="AU108" s="16" t="s">
        <v>71</v>
      </c>
    </row>
    <row r="109" s="10" customFormat="1">
      <c r="A109" s="10"/>
      <c r="B109" s="204"/>
      <c r="C109" s="205"/>
      <c r="D109" s="197" t="s">
        <v>151</v>
      </c>
      <c r="E109" s="206" t="s">
        <v>19</v>
      </c>
      <c r="F109" s="207" t="s">
        <v>412</v>
      </c>
      <c r="G109" s="205"/>
      <c r="H109" s="208">
        <v>9.7400000000000002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4" t="s">
        <v>151</v>
      </c>
      <c r="AU109" s="214" t="s">
        <v>71</v>
      </c>
      <c r="AV109" s="10" t="s">
        <v>80</v>
      </c>
      <c r="AW109" s="10" t="s">
        <v>33</v>
      </c>
      <c r="AX109" s="10" t="s">
        <v>78</v>
      </c>
      <c r="AY109" s="214" t="s">
        <v>123</v>
      </c>
    </row>
    <row r="110" s="2" customFormat="1" ht="21.75" customHeight="1">
      <c r="A110" s="37"/>
      <c r="B110" s="38"/>
      <c r="C110" s="184" t="s">
        <v>162</v>
      </c>
      <c r="D110" s="184" t="s">
        <v>117</v>
      </c>
      <c r="E110" s="185" t="s">
        <v>414</v>
      </c>
      <c r="F110" s="186" t="s">
        <v>415</v>
      </c>
      <c r="G110" s="187" t="s">
        <v>402</v>
      </c>
      <c r="H110" s="188">
        <v>9.7400000000000002</v>
      </c>
      <c r="I110" s="189"/>
      <c r="J110" s="190">
        <f>ROUND(I110*H110,2)</f>
        <v>0</v>
      </c>
      <c r="K110" s="186" t="s">
        <v>121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122</v>
      </c>
      <c r="AT110" s="195" t="s">
        <v>117</v>
      </c>
      <c r="AU110" s="195" t="s">
        <v>71</v>
      </c>
      <c r="AY110" s="16" t="s">
        <v>123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122</v>
      </c>
      <c r="BM110" s="195" t="s">
        <v>515</v>
      </c>
    </row>
    <row r="111" s="2" customFormat="1">
      <c r="A111" s="37"/>
      <c r="B111" s="38"/>
      <c r="C111" s="39"/>
      <c r="D111" s="197" t="s">
        <v>125</v>
      </c>
      <c r="E111" s="39"/>
      <c r="F111" s="198" t="s">
        <v>417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71</v>
      </c>
    </row>
    <row r="112" s="2" customFormat="1">
      <c r="A112" s="37"/>
      <c r="B112" s="38"/>
      <c r="C112" s="39"/>
      <c r="D112" s="202" t="s">
        <v>127</v>
      </c>
      <c r="E112" s="39"/>
      <c r="F112" s="203" t="s">
        <v>418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127</v>
      </c>
      <c r="AU112" s="16" t="s">
        <v>71</v>
      </c>
    </row>
    <row r="113" s="2" customFormat="1" ht="24.15" customHeight="1">
      <c r="A113" s="37"/>
      <c r="B113" s="38"/>
      <c r="C113" s="184" t="s">
        <v>167</v>
      </c>
      <c r="D113" s="184" t="s">
        <v>117</v>
      </c>
      <c r="E113" s="185" t="s">
        <v>420</v>
      </c>
      <c r="F113" s="186" t="s">
        <v>421</v>
      </c>
      <c r="G113" s="187" t="s">
        <v>402</v>
      </c>
      <c r="H113" s="188">
        <v>29.219999999999999</v>
      </c>
      <c r="I113" s="189"/>
      <c r="J113" s="190">
        <f>ROUND(I113*H113,2)</f>
        <v>0</v>
      </c>
      <c r="K113" s="186" t="s">
        <v>121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122</v>
      </c>
      <c r="AT113" s="195" t="s">
        <v>117</v>
      </c>
      <c r="AU113" s="195" t="s">
        <v>71</v>
      </c>
      <c r="AY113" s="16" t="s">
        <v>123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122</v>
      </c>
      <c r="BM113" s="195" t="s">
        <v>516</v>
      </c>
    </row>
    <row r="114" s="2" customFormat="1">
      <c r="A114" s="37"/>
      <c r="B114" s="38"/>
      <c r="C114" s="39"/>
      <c r="D114" s="197" t="s">
        <v>125</v>
      </c>
      <c r="E114" s="39"/>
      <c r="F114" s="198" t="s">
        <v>423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125</v>
      </c>
      <c r="AU114" s="16" t="s">
        <v>71</v>
      </c>
    </row>
    <row r="115" s="2" customFormat="1">
      <c r="A115" s="37"/>
      <c r="B115" s="38"/>
      <c r="C115" s="39"/>
      <c r="D115" s="202" t="s">
        <v>127</v>
      </c>
      <c r="E115" s="39"/>
      <c r="F115" s="203" t="s">
        <v>424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127</v>
      </c>
      <c r="AU115" s="16" t="s">
        <v>71</v>
      </c>
    </row>
    <row r="116" s="10" customFormat="1">
      <c r="A116" s="10"/>
      <c r="B116" s="204"/>
      <c r="C116" s="205"/>
      <c r="D116" s="197" t="s">
        <v>151</v>
      </c>
      <c r="E116" s="206" t="s">
        <v>19</v>
      </c>
      <c r="F116" s="207" t="s">
        <v>425</v>
      </c>
      <c r="G116" s="205"/>
      <c r="H116" s="208">
        <v>29.219999999999999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4" t="s">
        <v>151</v>
      </c>
      <c r="AU116" s="214" t="s">
        <v>71</v>
      </c>
      <c r="AV116" s="10" t="s">
        <v>80</v>
      </c>
      <c r="AW116" s="10" t="s">
        <v>33</v>
      </c>
      <c r="AX116" s="10" t="s">
        <v>78</v>
      </c>
      <c r="AY116" s="214" t="s">
        <v>123</v>
      </c>
    </row>
    <row r="117" s="2" customFormat="1" ht="21.75" customHeight="1">
      <c r="A117" s="37"/>
      <c r="B117" s="38"/>
      <c r="C117" s="184" t="s">
        <v>174</v>
      </c>
      <c r="D117" s="184" t="s">
        <v>117</v>
      </c>
      <c r="E117" s="185" t="s">
        <v>517</v>
      </c>
      <c r="F117" s="186" t="s">
        <v>518</v>
      </c>
      <c r="G117" s="187" t="s">
        <v>213</v>
      </c>
      <c r="H117" s="188">
        <v>63</v>
      </c>
      <c r="I117" s="189"/>
      <c r="J117" s="190">
        <f>ROUND(I117*H117,2)</f>
        <v>0</v>
      </c>
      <c r="K117" s="186" t="s">
        <v>121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122</v>
      </c>
      <c r="AT117" s="195" t="s">
        <v>117</v>
      </c>
      <c r="AU117" s="195" t="s">
        <v>71</v>
      </c>
      <c r="AY117" s="16" t="s">
        <v>123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122</v>
      </c>
      <c r="BM117" s="195" t="s">
        <v>519</v>
      </c>
    </row>
    <row r="118" s="2" customFormat="1">
      <c r="A118" s="37"/>
      <c r="B118" s="38"/>
      <c r="C118" s="39"/>
      <c r="D118" s="197" t="s">
        <v>125</v>
      </c>
      <c r="E118" s="39"/>
      <c r="F118" s="198" t="s">
        <v>520</v>
      </c>
      <c r="G118" s="39"/>
      <c r="H118" s="39"/>
      <c r="I118" s="199"/>
      <c r="J118" s="39"/>
      <c r="K118" s="39"/>
      <c r="L118" s="43"/>
      <c r="M118" s="200"/>
      <c r="N118" s="20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125</v>
      </c>
      <c r="AU118" s="16" t="s">
        <v>71</v>
      </c>
    </row>
    <row r="119" s="2" customFormat="1">
      <c r="A119" s="37"/>
      <c r="B119" s="38"/>
      <c r="C119" s="39"/>
      <c r="D119" s="202" t="s">
        <v>127</v>
      </c>
      <c r="E119" s="39"/>
      <c r="F119" s="203" t="s">
        <v>521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71</v>
      </c>
    </row>
    <row r="120" s="10" customFormat="1">
      <c r="A120" s="10"/>
      <c r="B120" s="204"/>
      <c r="C120" s="205"/>
      <c r="D120" s="197" t="s">
        <v>151</v>
      </c>
      <c r="E120" s="206" t="s">
        <v>19</v>
      </c>
      <c r="F120" s="207" t="s">
        <v>522</v>
      </c>
      <c r="G120" s="205"/>
      <c r="H120" s="208">
        <v>63</v>
      </c>
      <c r="I120" s="209"/>
      <c r="J120" s="205"/>
      <c r="K120" s="205"/>
      <c r="L120" s="210"/>
      <c r="M120" s="250"/>
      <c r="N120" s="251"/>
      <c r="O120" s="251"/>
      <c r="P120" s="251"/>
      <c r="Q120" s="251"/>
      <c r="R120" s="251"/>
      <c r="S120" s="251"/>
      <c r="T120" s="25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4" t="s">
        <v>151</v>
      </c>
      <c r="AU120" s="214" t="s">
        <v>71</v>
      </c>
      <c r="AV120" s="10" t="s">
        <v>80</v>
      </c>
      <c r="AW120" s="10" t="s">
        <v>33</v>
      </c>
      <c r="AX120" s="10" t="s">
        <v>78</v>
      </c>
      <c r="AY120" s="214" t="s">
        <v>123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RuQRCZ6YhVwiWH9hpEGDvY2U6wrBKqb/NVCELbdXxsRhoLeJjc/INiKJr83DKBjdwUqQlrUKCuTQ2kh8dmTRwQ==" hashValue="T71B0igPyrC8eDFSldtnjrgU/Kdzh1jUSXroK8td4vSOp742IXGDid7j/p3jRFf5xOKf/UBLtXl/z70ywG9KlQ==" algorithmName="SHA-512" password="CC3D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9" r:id="rId3" display="https://podminky.urs.cz/item/CS_URS_2025_01/184911111"/>
    <hyperlink ref="F104" r:id="rId4" display="https://podminky.urs.cz/item/CS_URS_2025_01/184808211"/>
    <hyperlink ref="F108" r:id="rId5" display="https://podminky.urs.cz/item/CS_URS_2025_01/185804312"/>
    <hyperlink ref="F112" r:id="rId6" display="https://podminky.urs.cz/item/CS_URS_2025_01/185851121"/>
    <hyperlink ref="F115" r:id="rId7" display="https://podminky.urs.cz/item/CS_URS_2025_01/185851129"/>
    <hyperlink ref="F119" r:id="rId8" display="https://podminky.urs.cz/item/CS_URS_2025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97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(SO-801b LV502)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98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523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87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24. 1. 2025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19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27</v>
      </c>
      <c r="F15" s="37"/>
      <c r="G15" s="37"/>
      <c r="H15" s="37"/>
      <c r="I15" s="141" t="s">
        <v>28</v>
      </c>
      <c r="J15" s="132" t="s">
        <v>19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28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1" t="s">
        <v>26</v>
      </c>
      <c r="J20" s="132" t="s">
        <v>19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32</v>
      </c>
      <c r="F21" s="37"/>
      <c r="G21" s="37"/>
      <c r="H21" s="37"/>
      <c r="I21" s="141" t="s">
        <v>28</v>
      </c>
      <c r="J21" s="132" t="s">
        <v>19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1" t="s">
        <v>26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32</v>
      </c>
      <c r="F24" s="37"/>
      <c r="G24" s="37"/>
      <c r="H24" s="37"/>
      <c r="I24" s="141" t="s">
        <v>28</v>
      </c>
      <c r="J24" s="132" t="s">
        <v>19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37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39</v>
      </c>
      <c r="G32" s="37"/>
      <c r="H32" s="37"/>
      <c r="I32" s="153" t="s">
        <v>38</v>
      </c>
      <c r="J32" s="153" t="s">
        <v>40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41</v>
      </c>
      <c r="E33" s="141" t="s">
        <v>42</v>
      </c>
      <c r="F33" s="155">
        <f>ROUND((SUM(BE79:BE94)),  2)</f>
        <v>0</v>
      </c>
      <c r="G33" s="37"/>
      <c r="H33" s="37"/>
      <c r="I33" s="156">
        <v>0.20999999999999999</v>
      </c>
      <c r="J33" s="155">
        <f>ROUND(((SUM(BE79:BE94))*I33),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43</v>
      </c>
      <c r="F34" s="155">
        <f>ROUND((SUM(BF79:BF94)),  2)</f>
        <v>0</v>
      </c>
      <c r="G34" s="37"/>
      <c r="H34" s="37"/>
      <c r="I34" s="156">
        <v>0.12</v>
      </c>
      <c r="J34" s="155">
        <f>ROUND(((SUM(BF79:BF94))*I34),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55">
        <f>ROUND((SUM(BG79:BG94)),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ROUND((SUM(BH79:BH94)),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ROUND((SUM(BI79:BI94)),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100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PD Ohaře (SO-801b LV502)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98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k.ú. Ohaře</v>
      </c>
      <c r="G52" s="39"/>
      <c r="H52" s="39"/>
      <c r="I52" s="31" t="s">
        <v>23</v>
      </c>
      <c r="J52" s="71" t="str">
        <f>IF(J12="","",J12)</f>
        <v>24. 1. 2025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ČR-Státní pozemkový úřad</v>
      </c>
      <c r="G54" s="39"/>
      <c r="H54" s="39"/>
      <c r="I54" s="31" t="s">
        <v>31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101</v>
      </c>
      <c r="D57" s="170"/>
      <c r="E57" s="170"/>
      <c r="F57" s="170"/>
      <c r="G57" s="170"/>
      <c r="H57" s="170"/>
      <c r="I57" s="170"/>
      <c r="J57" s="171" t="s">
        <v>102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69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103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104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PD Ohaře (SO-801b LV502)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VRN - Vedlejší rozpočtové náklady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k.ú. Ohaře</v>
      </c>
      <c r="G73" s="39"/>
      <c r="H73" s="39"/>
      <c r="I73" s="31" t="s">
        <v>23</v>
      </c>
      <c r="J73" s="71" t="str">
        <f>IF(J12="","",J12)</f>
        <v>24. 1. 2025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25</v>
      </c>
      <c r="D75" s="39"/>
      <c r="E75" s="39"/>
      <c r="F75" s="26" t="str">
        <f>E15</f>
        <v>ČR-Státní pozemkový úřad</v>
      </c>
      <c r="G75" s="39"/>
      <c r="H75" s="39"/>
      <c r="I75" s="31" t="s">
        <v>31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105</v>
      </c>
      <c r="D78" s="176" t="s">
        <v>56</v>
      </c>
      <c r="E78" s="176" t="s">
        <v>52</v>
      </c>
      <c r="F78" s="176" t="s">
        <v>53</v>
      </c>
      <c r="G78" s="176" t="s">
        <v>106</v>
      </c>
      <c r="H78" s="176" t="s">
        <v>107</v>
      </c>
      <c r="I78" s="176" t="s">
        <v>108</v>
      </c>
      <c r="J78" s="176" t="s">
        <v>102</v>
      </c>
      <c r="K78" s="177" t="s">
        <v>109</v>
      </c>
      <c r="L78" s="178"/>
      <c r="M78" s="91" t="s">
        <v>19</v>
      </c>
      <c r="N78" s="92" t="s">
        <v>41</v>
      </c>
      <c r="O78" s="92" t="s">
        <v>110</v>
      </c>
      <c r="P78" s="92" t="s">
        <v>111</v>
      </c>
      <c r="Q78" s="92" t="s">
        <v>112</v>
      </c>
      <c r="R78" s="92" t="s">
        <v>113</v>
      </c>
      <c r="S78" s="92" t="s">
        <v>114</v>
      </c>
      <c r="T78" s="93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116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SUM(P80:P94)</f>
        <v>0</v>
      </c>
      <c r="Q79" s="95"/>
      <c r="R79" s="181">
        <f>SUM(R80:R94)</f>
        <v>0</v>
      </c>
      <c r="S79" s="95"/>
      <c r="T79" s="182">
        <f>SUM(T80:T94)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70</v>
      </c>
      <c r="AU79" s="16" t="s">
        <v>103</v>
      </c>
      <c r="BK79" s="183">
        <f>SUM(BK80:BK94)</f>
        <v>0</v>
      </c>
    </row>
    <row r="80" s="2" customFormat="1" ht="16.5" customHeight="1">
      <c r="A80" s="37"/>
      <c r="B80" s="38"/>
      <c r="C80" s="184" t="s">
        <v>78</v>
      </c>
      <c r="D80" s="184" t="s">
        <v>117</v>
      </c>
      <c r="E80" s="185" t="s">
        <v>524</v>
      </c>
      <c r="F80" s="186" t="s">
        <v>525</v>
      </c>
      <c r="G80" s="187" t="s">
        <v>526</v>
      </c>
      <c r="H80" s="188">
        <v>1</v>
      </c>
      <c r="I80" s="189"/>
      <c r="J80" s="190">
        <f>ROUND(I80*H80,2)</f>
        <v>0</v>
      </c>
      <c r="K80" s="186" t="s">
        <v>121</v>
      </c>
      <c r="L80" s="43"/>
      <c r="M80" s="191" t="s">
        <v>19</v>
      </c>
      <c r="N80" s="192" t="s">
        <v>42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527</v>
      </c>
      <c r="AT80" s="195" t="s">
        <v>117</v>
      </c>
      <c r="AU80" s="195" t="s">
        <v>71</v>
      </c>
      <c r="AY80" s="16" t="s">
        <v>123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78</v>
      </c>
      <c r="BK80" s="196">
        <f>ROUND(I80*H80,2)</f>
        <v>0</v>
      </c>
      <c r="BL80" s="16" t="s">
        <v>527</v>
      </c>
      <c r="BM80" s="195" t="s">
        <v>528</v>
      </c>
    </row>
    <row r="81" s="2" customFormat="1">
      <c r="A81" s="37"/>
      <c r="B81" s="38"/>
      <c r="C81" s="39"/>
      <c r="D81" s="197" t="s">
        <v>125</v>
      </c>
      <c r="E81" s="39"/>
      <c r="F81" s="198" t="s">
        <v>525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125</v>
      </c>
      <c r="AU81" s="16" t="s">
        <v>71</v>
      </c>
    </row>
    <row r="82" s="2" customFormat="1">
      <c r="A82" s="37"/>
      <c r="B82" s="38"/>
      <c r="C82" s="39"/>
      <c r="D82" s="202" t="s">
        <v>127</v>
      </c>
      <c r="E82" s="39"/>
      <c r="F82" s="203" t="s">
        <v>529</v>
      </c>
      <c r="G82" s="39"/>
      <c r="H82" s="39"/>
      <c r="I82" s="199"/>
      <c r="J82" s="39"/>
      <c r="K82" s="39"/>
      <c r="L82" s="43"/>
      <c r="M82" s="200"/>
      <c r="N82" s="201"/>
      <c r="O82" s="83"/>
      <c r="P82" s="83"/>
      <c r="Q82" s="83"/>
      <c r="R82" s="83"/>
      <c r="S82" s="83"/>
      <c r="T82" s="84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127</v>
      </c>
      <c r="AU82" s="16" t="s">
        <v>71</v>
      </c>
    </row>
    <row r="83" s="10" customFormat="1">
      <c r="A83" s="10"/>
      <c r="B83" s="204"/>
      <c r="C83" s="205"/>
      <c r="D83" s="197" t="s">
        <v>151</v>
      </c>
      <c r="E83" s="206" t="s">
        <v>19</v>
      </c>
      <c r="F83" s="207" t="s">
        <v>530</v>
      </c>
      <c r="G83" s="205"/>
      <c r="H83" s="208">
        <v>1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4" t="s">
        <v>151</v>
      </c>
      <c r="AU83" s="214" t="s">
        <v>71</v>
      </c>
      <c r="AV83" s="10" t="s">
        <v>80</v>
      </c>
      <c r="AW83" s="10" t="s">
        <v>33</v>
      </c>
      <c r="AX83" s="10" t="s">
        <v>78</v>
      </c>
      <c r="AY83" s="214" t="s">
        <v>123</v>
      </c>
    </row>
    <row r="84" s="2" customFormat="1" ht="16.5" customHeight="1">
      <c r="A84" s="37"/>
      <c r="B84" s="38"/>
      <c r="C84" s="184" t="s">
        <v>80</v>
      </c>
      <c r="D84" s="184" t="s">
        <v>117</v>
      </c>
      <c r="E84" s="185" t="s">
        <v>531</v>
      </c>
      <c r="F84" s="186" t="s">
        <v>532</v>
      </c>
      <c r="G84" s="187" t="s">
        <v>526</v>
      </c>
      <c r="H84" s="188">
        <v>1</v>
      </c>
      <c r="I84" s="189"/>
      <c r="J84" s="190">
        <f>ROUND(I84*H84,2)</f>
        <v>0</v>
      </c>
      <c r="K84" s="186" t="s">
        <v>121</v>
      </c>
      <c r="L84" s="43"/>
      <c r="M84" s="191" t="s">
        <v>19</v>
      </c>
      <c r="N84" s="192" t="s">
        <v>42</v>
      </c>
      <c r="O84" s="83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5" t="s">
        <v>527</v>
      </c>
      <c r="AT84" s="195" t="s">
        <v>117</v>
      </c>
      <c r="AU84" s="195" t="s">
        <v>71</v>
      </c>
      <c r="AY84" s="16" t="s">
        <v>123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16" t="s">
        <v>78</v>
      </c>
      <c r="BK84" s="196">
        <f>ROUND(I84*H84,2)</f>
        <v>0</v>
      </c>
      <c r="BL84" s="16" t="s">
        <v>527</v>
      </c>
      <c r="BM84" s="195" t="s">
        <v>533</v>
      </c>
    </row>
    <row r="85" s="2" customFormat="1">
      <c r="A85" s="37"/>
      <c r="B85" s="38"/>
      <c r="C85" s="39"/>
      <c r="D85" s="197" t="s">
        <v>125</v>
      </c>
      <c r="E85" s="39"/>
      <c r="F85" s="198" t="s">
        <v>532</v>
      </c>
      <c r="G85" s="39"/>
      <c r="H85" s="39"/>
      <c r="I85" s="199"/>
      <c r="J85" s="39"/>
      <c r="K85" s="39"/>
      <c r="L85" s="43"/>
      <c r="M85" s="200"/>
      <c r="N85" s="201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125</v>
      </c>
      <c r="AU85" s="16" t="s">
        <v>71</v>
      </c>
    </row>
    <row r="86" s="2" customFormat="1">
      <c r="A86" s="37"/>
      <c r="B86" s="38"/>
      <c r="C86" s="39"/>
      <c r="D86" s="202" t="s">
        <v>127</v>
      </c>
      <c r="E86" s="39"/>
      <c r="F86" s="203" t="s">
        <v>534</v>
      </c>
      <c r="G86" s="39"/>
      <c r="H86" s="39"/>
      <c r="I86" s="199"/>
      <c r="J86" s="39"/>
      <c r="K86" s="39"/>
      <c r="L86" s="43"/>
      <c r="M86" s="200"/>
      <c r="N86" s="201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127</v>
      </c>
      <c r="AU86" s="16" t="s">
        <v>71</v>
      </c>
    </row>
    <row r="87" s="12" customFormat="1">
      <c r="A87" s="12"/>
      <c r="B87" s="236"/>
      <c r="C87" s="237"/>
      <c r="D87" s="197" t="s">
        <v>151</v>
      </c>
      <c r="E87" s="238" t="s">
        <v>19</v>
      </c>
      <c r="F87" s="239" t="s">
        <v>535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45" t="s">
        <v>151</v>
      </c>
      <c r="AU87" s="245" t="s">
        <v>71</v>
      </c>
      <c r="AV87" s="12" t="s">
        <v>78</v>
      </c>
      <c r="AW87" s="12" t="s">
        <v>33</v>
      </c>
      <c r="AX87" s="12" t="s">
        <v>71</v>
      </c>
      <c r="AY87" s="245" t="s">
        <v>123</v>
      </c>
    </row>
    <row r="88" s="12" customFormat="1">
      <c r="A88" s="12"/>
      <c r="B88" s="236"/>
      <c r="C88" s="237"/>
      <c r="D88" s="197" t="s">
        <v>151</v>
      </c>
      <c r="E88" s="238" t="s">
        <v>19</v>
      </c>
      <c r="F88" s="239" t="s">
        <v>536</v>
      </c>
      <c r="G88" s="237"/>
      <c r="H88" s="238" t="s">
        <v>19</v>
      </c>
      <c r="I88" s="240"/>
      <c r="J88" s="237"/>
      <c r="K88" s="237"/>
      <c r="L88" s="241"/>
      <c r="M88" s="242"/>
      <c r="N88" s="243"/>
      <c r="O88" s="243"/>
      <c r="P88" s="243"/>
      <c r="Q88" s="243"/>
      <c r="R88" s="243"/>
      <c r="S88" s="243"/>
      <c r="T88" s="244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5" t="s">
        <v>151</v>
      </c>
      <c r="AU88" s="245" t="s">
        <v>71</v>
      </c>
      <c r="AV88" s="12" t="s">
        <v>78</v>
      </c>
      <c r="AW88" s="12" t="s">
        <v>33</v>
      </c>
      <c r="AX88" s="12" t="s">
        <v>71</v>
      </c>
      <c r="AY88" s="245" t="s">
        <v>123</v>
      </c>
    </row>
    <row r="89" s="12" customFormat="1">
      <c r="A89" s="12"/>
      <c r="B89" s="236"/>
      <c r="C89" s="237"/>
      <c r="D89" s="197" t="s">
        <v>151</v>
      </c>
      <c r="E89" s="238" t="s">
        <v>19</v>
      </c>
      <c r="F89" s="239" t="s">
        <v>537</v>
      </c>
      <c r="G89" s="237"/>
      <c r="H89" s="238" t="s">
        <v>19</v>
      </c>
      <c r="I89" s="240"/>
      <c r="J89" s="237"/>
      <c r="K89" s="237"/>
      <c r="L89" s="241"/>
      <c r="M89" s="242"/>
      <c r="N89" s="243"/>
      <c r="O89" s="243"/>
      <c r="P89" s="243"/>
      <c r="Q89" s="243"/>
      <c r="R89" s="243"/>
      <c r="S89" s="243"/>
      <c r="T89" s="244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5" t="s">
        <v>151</v>
      </c>
      <c r="AU89" s="245" t="s">
        <v>71</v>
      </c>
      <c r="AV89" s="12" t="s">
        <v>78</v>
      </c>
      <c r="AW89" s="12" t="s">
        <v>33</v>
      </c>
      <c r="AX89" s="12" t="s">
        <v>71</v>
      </c>
      <c r="AY89" s="245" t="s">
        <v>123</v>
      </c>
    </row>
    <row r="90" s="10" customFormat="1">
      <c r="A90" s="10"/>
      <c r="B90" s="204"/>
      <c r="C90" s="205"/>
      <c r="D90" s="197" t="s">
        <v>151</v>
      </c>
      <c r="E90" s="206" t="s">
        <v>19</v>
      </c>
      <c r="F90" s="207" t="s">
        <v>538</v>
      </c>
      <c r="G90" s="205"/>
      <c r="H90" s="208">
        <v>1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4" t="s">
        <v>151</v>
      </c>
      <c r="AU90" s="214" t="s">
        <v>71</v>
      </c>
      <c r="AV90" s="10" t="s">
        <v>80</v>
      </c>
      <c r="AW90" s="10" t="s">
        <v>33</v>
      </c>
      <c r="AX90" s="10" t="s">
        <v>78</v>
      </c>
      <c r="AY90" s="214" t="s">
        <v>123</v>
      </c>
    </row>
    <row r="91" s="2" customFormat="1" ht="16.5" customHeight="1">
      <c r="A91" s="37"/>
      <c r="B91" s="38"/>
      <c r="C91" s="184" t="s">
        <v>134</v>
      </c>
      <c r="D91" s="184" t="s">
        <v>117</v>
      </c>
      <c r="E91" s="185" t="s">
        <v>539</v>
      </c>
      <c r="F91" s="186" t="s">
        <v>540</v>
      </c>
      <c r="G91" s="187" t="s">
        <v>526</v>
      </c>
      <c r="H91" s="188">
        <v>1</v>
      </c>
      <c r="I91" s="189"/>
      <c r="J91" s="190">
        <f>ROUND(I91*H91,2)</f>
        <v>0</v>
      </c>
      <c r="K91" s="186" t="s">
        <v>121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527</v>
      </c>
      <c r="AT91" s="195" t="s">
        <v>117</v>
      </c>
      <c r="AU91" s="195" t="s">
        <v>71</v>
      </c>
      <c r="AY91" s="16" t="s">
        <v>123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527</v>
      </c>
      <c r="BM91" s="195" t="s">
        <v>541</v>
      </c>
    </row>
    <row r="92" s="2" customFormat="1">
      <c r="A92" s="37"/>
      <c r="B92" s="38"/>
      <c r="C92" s="39"/>
      <c r="D92" s="197" t="s">
        <v>125</v>
      </c>
      <c r="E92" s="39"/>
      <c r="F92" s="198" t="s">
        <v>540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125</v>
      </c>
      <c r="AU92" s="16" t="s">
        <v>71</v>
      </c>
    </row>
    <row r="93" s="2" customFormat="1">
      <c r="A93" s="37"/>
      <c r="B93" s="38"/>
      <c r="C93" s="39"/>
      <c r="D93" s="202" t="s">
        <v>127</v>
      </c>
      <c r="E93" s="39"/>
      <c r="F93" s="203" t="s">
        <v>542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127</v>
      </c>
      <c r="AU93" s="16" t="s">
        <v>71</v>
      </c>
    </row>
    <row r="94" s="10" customFormat="1">
      <c r="A94" s="10"/>
      <c r="B94" s="204"/>
      <c r="C94" s="205"/>
      <c r="D94" s="197" t="s">
        <v>151</v>
      </c>
      <c r="E94" s="206" t="s">
        <v>19</v>
      </c>
      <c r="F94" s="207" t="s">
        <v>543</v>
      </c>
      <c r="G94" s="205"/>
      <c r="H94" s="208">
        <v>1</v>
      </c>
      <c r="I94" s="209"/>
      <c r="J94" s="205"/>
      <c r="K94" s="205"/>
      <c r="L94" s="210"/>
      <c r="M94" s="250"/>
      <c r="N94" s="251"/>
      <c r="O94" s="251"/>
      <c r="P94" s="251"/>
      <c r="Q94" s="251"/>
      <c r="R94" s="251"/>
      <c r="S94" s="251"/>
      <c r="T94" s="25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4" t="s">
        <v>151</v>
      </c>
      <c r="AU94" s="214" t="s">
        <v>71</v>
      </c>
      <c r="AV94" s="10" t="s">
        <v>80</v>
      </c>
      <c r="AW94" s="10" t="s">
        <v>33</v>
      </c>
      <c r="AX94" s="10" t="s">
        <v>78</v>
      </c>
      <c r="AY94" s="214" t="s">
        <v>123</v>
      </c>
    </row>
    <row r="95" s="2" customFormat="1" ht="6.96" customHeight="1">
      <c r="A95" s="37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43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sheet="1" autoFilter="0" formatColumns="0" formatRows="0" objects="1" scenarios="1" spinCount="100000" saltValue="JhzAGjT+rZBcpYGNddIyVKl+wHr/MvQ5dxDOIVeUDhSkjNN3tp5KBPNkAlLJM7ekv/tTmZ/EUoLIDelwqJKcbQ==" hashValue="cG4msNcXY79fBJorLz2vvL55Xr1U/Ec1H7laxlnmYbmBLqGs+x86Zu9NJSqBGvKlfZb3WrSUp+rnjgnv7lUt3Q==" algorithmName="SHA-512" password="CC3D"/>
  <autoFilter ref="C78:K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5_01/012002000"/>
    <hyperlink ref="F86" r:id="rId2" display="https://podminky.urs.cz/item/CS_URS_2025_01/011002000"/>
    <hyperlink ref="F93" r:id="rId3" display="https://podminky.urs.cz/item/CS_URS_2025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3" customFormat="1" ht="45" customHeight="1">
      <c r="B3" s="257"/>
      <c r="C3" s="258" t="s">
        <v>544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545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546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547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548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549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550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551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552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553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554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77</v>
      </c>
      <c r="F18" s="264" t="s">
        <v>555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556</v>
      </c>
      <c r="F19" s="264" t="s">
        <v>557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558</v>
      </c>
      <c r="F20" s="264" t="s">
        <v>559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560</v>
      </c>
      <c r="F21" s="264" t="s">
        <v>561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562</v>
      </c>
      <c r="F22" s="264" t="s">
        <v>563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82</v>
      </c>
      <c r="F23" s="264" t="s">
        <v>564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565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566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567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568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569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570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571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572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573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105</v>
      </c>
      <c r="F36" s="264"/>
      <c r="G36" s="264" t="s">
        <v>574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575</v>
      </c>
      <c r="F37" s="264"/>
      <c r="G37" s="264" t="s">
        <v>576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52</v>
      </c>
      <c r="F38" s="264"/>
      <c r="G38" s="264" t="s">
        <v>577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53</v>
      </c>
      <c r="F39" s="264"/>
      <c r="G39" s="264" t="s">
        <v>578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106</v>
      </c>
      <c r="F40" s="264"/>
      <c r="G40" s="264" t="s">
        <v>579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107</v>
      </c>
      <c r="F41" s="264"/>
      <c r="G41" s="264" t="s">
        <v>580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581</v>
      </c>
      <c r="F42" s="264"/>
      <c r="G42" s="264" t="s">
        <v>582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583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584</v>
      </c>
      <c r="F44" s="264"/>
      <c r="G44" s="264" t="s">
        <v>585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109</v>
      </c>
      <c r="F45" s="264"/>
      <c r="G45" s="264" t="s">
        <v>586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587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588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589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590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591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592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593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594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595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596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597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598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599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600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601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602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603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604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605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606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607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608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609</v>
      </c>
      <c r="D76" s="282"/>
      <c r="E76" s="282"/>
      <c r="F76" s="282" t="s">
        <v>610</v>
      </c>
      <c r="G76" s="283"/>
      <c r="H76" s="282" t="s">
        <v>53</v>
      </c>
      <c r="I76" s="282" t="s">
        <v>56</v>
      </c>
      <c r="J76" s="282" t="s">
        <v>611</v>
      </c>
      <c r="K76" s="281"/>
    </row>
    <row r="77" s="1" customFormat="1" ht="17.25" customHeight="1">
      <c r="B77" s="279"/>
      <c r="C77" s="284" t="s">
        <v>612</v>
      </c>
      <c r="D77" s="284"/>
      <c r="E77" s="284"/>
      <c r="F77" s="285" t="s">
        <v>613</v>
      </c>
      <c r="G77" s="286"/>
      <c r="H77" s="284"/>
      <c r="I77" s="284"/>
      <c r="J77" s="284" t="s">
        <v>614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52</v>
      </c>
      <c r="D79" s="289"/>
      <c r="E79" s="289"/>
      <c r="F79" s="290" t="s">
        <v>615</v>
      </c>
      <c r="G79" s="291"/>
      <c r="H79" s="267" t="s">
        <v>616</v>
      </c>
      <c r="I79" s="267" t="s">
        <v>617</v>
      </c>
      <c r="J79" s="267">
        <v>20</v>
      </c>
      <c r="K79" s="281"/>
    </row>
    <row r="80" s="1" customFormat="1" ht="15" customHeight="1">
      <c r="B80" s="279"/>
      <c r="C80" s="267" t="s">
        <v>618</v>
      </c>
      <c r="D80" s="267"/>
      <c r="E80" s="267"/>
      <c r="F80" s="290" t="s">
        <v>615</v>
      </c>
      <c r="G80" s="291"/>
      <c r="H80" s="267" t="s">
        <v>619</v>
      </c>
      <c r="I80" s="267" t="s">
        <v>617</v>
      </c>
      <c r="J80" s="267">
        <v>120</v>
      </c>
      <c r="K80" s="281"/>
    </row>
    <row r="81" s="1" customFormat="1" ht="15" customHeight="1">
      <c r="B81" s="292"/>
      <c r="C81" s="267" t="s">
        <v>620</v>
      </c>
      <c r="D81" s="267"/>
      <c r="E81" s="267"/>
      <c r="F81" s="290" t="s">
        <v>621</v>
      </c>
      <c r="G81" s="291"/>
      <c r="H81" s="267" t="s">
        <v>622</v>
      </c>
      <c r="I81" s="267" t="s">
        <v>617</v>
      </c>
      <c r="J81" s="267">
        <v>50</v>
      </c>
      <c r="K81" s="281"/>
    </row>
    <row r="82" s="1" customFormat="1" ht="15" customHeight="1">
      <c r="B82" s="292"/>
      <c r="C82" s="267" t="s">
        <v>623</v>
      </c>
      <c r="D82" s="267"/>
      <c r="E82" s="267"/>
      <c r="F82" s="290" t="s">
        <v>615</v>
      </c>
      <c r="G82" s="291"/>
      <c r="H82" s="267" t="s">
        <v>624</v>
      </c>
      <c r="I82" s="267" t="s">
        <v>625</v>
      </c>
      <c r="J82" s="267"/>
      <c r="K82" s="281"/>
    </row>
    <row r="83" s="1" customFormat="1" ht="15" customHeight="1">
      <c r="B83" s="292"/>
      <c r="C83" s="293" t="s">
        <v>626</v>
      </c>
      <c r="D83" s="293"/>
      <c r="E83" s="293"/>
      <c r="F83" s="294" t="s">
        <v>621</v>
      </c>
      <c r="G83" s="293"/>
      <c r="H83" s="293" t="s">
        <v>627</v>
      </c>
      <c r="I83" s="293" t="s">
        <v>617</v>
      </c>
      <c r="J83" s="293">
        <v>15</v>
      </c>
      <c r="K83" s="281"/>
    </row>
    <row r="84" s="1" customFormat="1" ht="15" customHeight="1">
      <c r="B84" s="292"/>
      <c r="C84" s="293" t="s">
        <v>628</v>
      </c>
      <c r="D84" s="293"/>
      <c r="E84" s="293"/>
      <c r="F84" s="294" t="s">
        <v>621</v>
      </c>
      <c r="G84" s="293"/>
      <c r="H84" s="293" t="s">
        <v>629</v>
      </c>
      <c r="I84" s="293" t="s">
        <v>617</v>
      </c>
      <c r="J84" s="293">
        <v>15</v>
      </c>
      <c r="K84" s="281"/>
    </row>
    <row r="85" s="1" customFormat="1" ht="15" customHeight="1">
      <c r="B85" s="292"/>
      <c r="C85" s="293" t="s">
        <v>630</v>
      </c>
      <c r="D85" s="293"/>
      <c r="E85" s="293"/>
      <c r="F85" s="294" t="s">
        <v>621</v>
      </c>
      <c r="G85" s="293"/>
      <c r="H85" s="293" t="s">
        <v>631</v>
      </c>
      <c r="I85" s="293" t="s">
        <v>617</v>
      </c>
      <c r="J85" s="293">
        <v>20</v>
      </c>
      <c r="K85" s="281"/>
    </row>
    <row r="86" s="1" customFormat="1" ht="15" customHeight="1">
      <c r="B86" s="292"/>
      <c r="C86" s="293" t="s">
        <v>632</v>
      </c>
      <c r="D86" s="293"/>
      <c r="E86" s="293"/>
      <c r="F86" s="294" t="s">
        <v>621</v>
      </c>
      <c r="G86" s="293"/>
      <c r="H86" s="293" t="s">
        <v>633</v>
      </c>
      <c r="I86" s="293" t="s">
        <v>617</v>
      </c>
      <c r="J86" s="293">
        <v>20</v>
      </c>
      <c r="K86" s="281"/>
    </row>
    <row r="87" s="1" customFormat="1" ht="15" customHeight="1">
      <c r="B87" s="292"/>
      <c r="C87" s="267" t="s">
        <v>634</v>
      </c>
      <c r="D87" s="267"/>
      <c r="E87" s="267"/>
      <c r="F87" s="290" t="s">
        <v>621</v>
      </c>
      <c r="G87" s="291"/>
      <c r="H87" s="267" t="s">
        <v>635</v>
      </c>
      <c r="I87" s="267" t="s">
        <v>617</v>
      </c>
      <c r="J87" s="267">
        <v>50</v>
      </c>
      <c r="K87" s="281"/>
    </row>
    <row r="88" s="1" customFormat="1" ht="15" customHeight="1">
      <c r="B88" s="292"/>
      <c r="C88" s="267" t="s">
        <v>636</v>
      </c>
      <c r="D88" s="267"/>
      <c r="E88" s="267"/>
      <c r="F88" s="290" t="s">
        <v>621</v>
      </c>
      <c r="G88" s="291"/>
      <c r="H88" s="267" t="s">
        <v>637</v>
      </c>
      <c r="I88" s="267" t="s">
        <v>617</v>
      </c>
      <c r="J88" s="267">
        <v>20</v>
      </c>
      <c r="K88" s="281"/>
    </row>
    <row r="89" s="1" customFormat="1" ht="15" customHeight="1">
      <c r="B89" s="292"/>
      <c r="C89" s="267" t="s">
        <v>638</v>
      </c>
      <c r="D89" s="267"/>
      <c r="E89" s="267"/>
      <c r="F89" s="290" t="s">
        <v>621</v>
      </c>
      <c r="G89" s="291"/>
      <c r="H89" s="267" t="s">
        <v>639</v>
      </c>
      <c r="I89" s="267" t="s">
        <v>617</v>
      </c>
      <c r="J89" s="267">
        <v>20</v>
      </c>
      <c r="K89" s="281"/>
    </row>
    <row r="90" s="1" customFormat="1" ht="15" customHeight="1">
      <c r="B90" s="292"/>
      <c r="C90" s="267" t="s">
        <v>640</v>
      </c>
      <c r="D90" s="267"/>
      <c r="E90" s="267"/>
      <c r="F90" s="290" t="s">
        <v>621</v>
      </c>
      <c r="G90" s="291"/>
      <c r="H90" s="267" t="s">
        <v>641</v>
      </c>
      <c r="I90" s="267" t="s">
        <v>617</v>
      </c>
      <c r="J90" s="267">
        <v>50</v>
      </c>
      <c r="K90" s="281"/>
    </row>
    <row r="91" s="1" customFormat="1" ht="15" customHeight="1">
      <c r="B91" s="292"/>
      <c r="C91" s="267" t="s">
        <v>642</v>
      </c>
      <c r="D91" s="267"/>
      <c r="E91" s="267"/>
      <c r="F91" s="290" t="s">
        <v>621</v>
      </c>
      <c r="G91" s="291"/>
      <c r="H91" s="267" t="s">
        <v>642</v>
      </c>
      <c r="I91" s="267" t="s">
        <v>617</v>
      </c>
      <c r="J91" s="267">
        <v>50</v>
      </c>
      <c r="K91" s="281"/>
    </row>
    <row r="92" s="1" customFormat="1" ht="15" customHeight="1">
      <c r="B92" s="292"/>
      <c r="C92" s="267" t="s">
        <v>643</v>
      </c>
      <c r="D92" s="267"/>
      <c r="E92" s="267"/>
      <c r="F92" s="290" t="s">
        <v>621</v>
      </c>
      <c r="G92" s="291"/>
      <c r="H92" s="267" t="s">
        <v>644</v>
      </c>
      <c r="I92" s="267" t="s">
        <v>617</v>
      </c>
      <c r="J92" s="267">
        <v>255</v>
      </c>
      <c r="K92" s="281"/>
    </row>
    <row r="93" s="1" customFormat="1" ht="15" customHeight="1">
      <c r="B93" s="292"/>
      <c r="C93" s="267" t="s">
        <v>645</v>
      </c>
      <c r="D93" s="267"/>
      <c r="E93" s="267"/>
      <c r="F93" s="290" t="s">
        <v>615</v>
      </c>
      <c r="G93" s="291"/>
      <c r="H93" s="267" t="s">
        <v>646</v>
      </c>
      <c r="I93" s="267" t="s">
        <v>647</v>
      </c>
      <c r="J93" s="267"/>
      <c r="K93" s="281"/>
    </row>
    <row r="94" s="1" customFormat="1" ht="15" customHeight="1">
      <c r="B94" s="292"/>
      <c r="C94" s="267" t="s">
        <v>648</v>
      </c>
      <c r="D94" s="267"/>
      <c r="E94" s="267"/>
      <c r="F94" s="290" t="s">
        <v>615</v>
      </c>
      <c r="G94" s="291"/>
      <c r="H94" s="267" t="s">
        <v>649</v>
      </c>
      <c r="I94" s="267" t="s">
        <v>650</v>
      </c>
      <c r="J94" s="267"/>
      <c r="K94" s="281"/>
    </row>
    <row r="95" s="1" customFormat="1" ht="15" customHeight="1">
      <c r="B95" s="292"/>
      <c r="C95" s="267" t="s">
        <v>651</v>
      </c>
      <c r="D95" s="267"/>
      <c r="E95" s="267"/>
      <c r="F95" s="290" t="s">
        <v>615</v>
      </c>
      <c r="G95" s="291"/>
      <c r="H95" s="267" t="s">
        <v>651</v>
      </c>
      <c r="I95" s="267" t="s">
        <v>650</v>
      </c>
      <c r="J95" s="267"/>
      <c r="K95" s="281"/>
    </row>
    <row r="96" s="1" customFormat="1" ht="15" customHeight="1">
      <c r="B96" s="292"/>
      <c r="C96" s="267" t="s">
        <v>37</v>
      </c>
      <c r="D96" s="267"/>
      <c r="E96" s="267"/>
      <c r="F96" s="290" t="s">
        <v>615</v>
      </c>
      <c r="G96" s="291"/>
      <c r="H96" s="267" t="s">
        <v>652</v>
      </c>
      <c r="I96" s="267" t="s">
        <v>650</v>
      </c>
      <c r="J96" s="267"/>
      <c r="K96" s="281"/>
    </row>
    <row r="97" s="1" customFormat="1" ht="15" customHeight="1">
      <c r="B97" s="292"/>
      <c r="C97" s="267" t="s">
        <v>47</v>
      </c>
      <c r="D97" s="267"/>
      <c r="E97" s="267"/>
      <c r="F97" s="290" t="s">
        <v>615</v>
      </c>
      <c r="G97" s="291"/>
      <c r="H97" s="267" t="s">
        <v>653</v>
      </c>
      <c r="I97" s="267" t="s">
        <v>650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654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609</v>
      </c>
      <c r="D103" s="282"/>
      <c r="E103" s="282"/>
      <c r="F103" s="282" t="s">
        <v>610</v>
      </c>
      <c r="G103" s="283"/>
      <c r="H103" s="282" t="s">
        <v>53</v>
      </c>
      <c r="I103" s="282" t="s">
        <v>56</v>
      </c>
      <c r="J103" s="282" t="s">
        <v>611</v>
      </c>
      <c r="K103" s="281"/>
    </row>
    <row r="104" s="1" customFormat="1" ht="17.25" customHeight="1">
      <c r="B104" s="279"/>
      <c r="C104" s="284" t="s">
        <v>612</v>
      </c>
      <c r="D104" s="284"/>
      <c r="E104" s="284"/>
      <c r="F104" s="285" t="s">
        <v>613</v>
      </c>
      <c r="G104" s="286"/>
      <c r="H104" s="284"/>
      <c r="I104" s="284"/>
      <c r="J104" s="284" t="s">
        <v>614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52</v>
      </c>
      <c r="D106" s="289"/>
      <c r="E106" s="289"/>
      <c r="F106" s="290" t="s">
        <v>615</v>
      </c>
      <c r="G106" s="267"/>
      <c r="H106" s="267" t="s">
        <v>655</v>
      </c>
      <c r="I106" s="267" t="s">
        <v>617</v>
      </c>
      <c r="J106" s="267">
        <v>20</v>
      </c>
      <c r="K106" s="281"/>
    </row>
    <row r="107" s="1" customFormat="1" ht="15" customHeight="1">
      <c r="B107" s="279"/>
      <c r="C107" s="267" t="s">
        <v>618</v>
      </c>
      <c r="D107" s="267"/>
      <c r="E107" s="267"/>
      <c r="F107" s="290" t="s">
        <v>615</v>
      </c>
      <c r="G107" s="267"/>
      <c r="H107" s="267" t="s">
        <v>655</v>
      </c>
      <c r="I107" s="267" t="s">
        <v>617</v>
      </c>
      <c r="J107" s="267">
        <v>120</v>
      </c>
      <c r="K107" s="281"/>
    </row>
    <row r="108" s="1" customFormat="1" ht="15" customHeight="1">
      <c r="B108" s="292"/>
      <c r="C108" s="267" t="s">
        <v>620</v>
      </c>
      <c r="D108" s="267"/>
      <c r="E108" s="267"/>
      <c r="F108" s="290" t="s">
        <v>621</v>
      </c>
      <c r="G108" s="267"/>
      <c r="H108" s="267" t="s">
        <v>655</v>
      </c>
      <c r="I108" s="267" t="s">
        <v>617</v>
      </c>
      <c r="J108" s="267">
        <v>50</v>
      </c>
      <c r="K108" s="281"/>
    </row>
    <row r="109" s="1" customFormat="1" ht="15" customHeight="1">
      <c r="B109" s="292"/>
      <c r="C109" s="267" t="s">
        <v>623</v>
      </c>
      <c r="D109" s="267"/>
      <c r="E109" s="267"/>
      <c r="F109" s="290" t="s">
        <v>615</v>
      </c>
      <c r="G109" s="267"/>
      <c r="H109" s="267" t="s">
        <v>655</v>
      </c>
      <c r="I109" s="267" t="s">
        <v>625</v>
      </c>
      <c r="J109" s="267"/>
      <c r="K109" s="281"/>
    </row>
    <row r="110" s="1" customFormat="1" ht="15" customHeight="1">
      <c r="B110" s="292"/>
      <c r="C110" s="267" t="s">
        <v>634</v>
      </c>
      <c r="D110" s="267"/>
      <c r="E110" s="267"/>
      <c r="F110" s="290" t="s">
        <v>621</v>
      </c>
      <c r="G110" s="267"/>
      <c r="H110" s="267" t="s">
        <v>655</v>
      </c>
      <c r="I110" s="267" t="s">
        <v>617</v>
      </c>
      <c r="J110" s="267">
        <v>50</v>
      </c>
      <c r="K110" s="281"/>
    </row>
    <row r="111" s="1" customFormat="1" ht="15" customHeight="1">
      <c r="B111" s="292"/>
      <c r="C111" s="267" t="s">
        <v>642</v>
      </c>
      <c r="D111" s="267"/>
      <c r="E111" s="267"/>
      <c r="F111" s="290" t="s">
        <v>621</v>
      </c>
      <c r="G111" s="267"/>
      <c r="H111" s="267" t="s">
        <v>655</v>
      </c>
      <c r="I111" s="267" t="s">
        <v>617</v>
      </c>
      <c r="J111" s="267">
        <v>50</v>
      </c>
      <c r="K111" s="281"/>
    </row>
    <row r="112" s="1" customFormat="1" ht="15" customHeight="1">
      <c r="B112" s="292"/>
      <c r="C112" s="267" t="s">
        <v>640</v>
      </c>
      <c r="D112" s="267"/>
      <c r="E112" s="267"/>
      <c r="F112" s="290" t="s">
        <v>621</v>
      </c>
      <c r="G112" s="267"/>
      <c r="H112" s="267" t="s">
        <v>655</v>
      </c>
      <c r="I112" s="267" t="s">
        <v>617</v>
      </c>
      <c r="J112" s="267">
        <v>50</v>
      </c>
      <c r="K112" s="281"/>
    </row>
    <row r="113" s="1" customFormat="1" ht="15" customHeight="1">
      <c r="B113" s="292"/>
      <c r="C113" s="267" t="s">
        <v>52</v>
      </c>
      <c r="D113" s="267"/>
      <c r="E113" s="267"/>
      <c r="F113" s="290" t="s">
        <v>615</v>
      </c>
      <c r="G113" s="267"/>
      <c r="H113" s="267" t="s">
        <v>656</v>
      </c>
      <c r="I113" s="267" t="s">
        <v>617</v>
      </c>
      <c r="J113" s="267">
        <v>20</v>
      </c>
      <c r="K113" s="281"/>
    </row>
    <row r="114" s="1" customFormat="1" ht="15" customHeight="1">
      <c r="B114" s="292"/>
      <c r="C114" s="267" t="s">
        <v>657</v>
      </c>
      <c r="D114" s="267"/>
      <c r="E114" s="267"/>
      <c r="F114" s="290" t="s">
        <v>615</v>
      </c>
      <c r="G114" s="267"/>
      <c r="H114" s="267" t="s">
        <v>658</v>
      </c>
      <c r="I114" s="267" t="s">
        <v>617</v>
      </c>
      <c r="J114" s="267">
        <v>120</v>
      </c>
      <c r="K114" s="281"/>
    </row>
    <row r="115" s="1" customFormat="1" ht="15" customHeight="1">
      <c r="B115" s="292"/>
      <c r="C115" s="267" t="s">
        <v>37</v>
      </c>
      <c r="D115" s="267"/>
      <c r="E115" s="267"/>
      <c r="F115" s="290" t="s">
        <v>615</v>
      </c>
      <c r="G115" s="267"/>
      <c r="H115" s="267" t="s">
        <v>659</v>
      </c>
      <c r="I115" s="267" t="s">
        <v>650</v>
      </c>
      <c r="J115" s="267"/>
      <c r="K115" s="281"/>
    </row>
    <row r="116" s="1" customFormat="1" ht="15" customHeight="1">
      <c r="B116" s="292"/>
      <c r="C116" s="267" t="s">
        <v>47</v>
      </c>
      <c r="D116" s="267"/>
      <c r="E116" s="267"/>
      <c r="F116" s="290" t="s">
        <v>615</v>
      </c>
      <c r="G116" s="267"/>
      <c r="H116" s="267" t="s">
        <v>660</v>
      </c>
      <c r="I116" s="267" t="s">
        <v>650</v>
      </c>
      <c r="J116" s="267"/>
      <c r="K116" s="281"/>
    </row>
    <row r="117" s="1" customFormat="1" ht="15" customHeight="1">
      <c r="B117" s="292"/>
      <c r="C117" s="267" t="s">
        <v>56</v>
      </c>
      <c r="D117" s="267"/>
      <c r="E117" s="267"/>
      <c r="F117" s="290" t="s">
        <v>615</v>
      </c>
      <c r="G117" s="267"/>
      <c r="H117" s="267" t="s">
        <v>661</v>
      </c>
      <c r="I117" s="267" t="s">
        <v>662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663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609</v>
      </c>
      <c r="D123" s="282"/>
      <c r="E123" s="282"/>
      <c r="F123" s="282" t="s">
        <v>610</v>
      </c>
      <c r="G123" s="283"/>
      <c r="H123" s="282" t="s">
        <v>53</v>
      </c>
      <c r="I123" s="282" t="s">
        <v>56</v>
      </c>
      <c r="J123" s="282" t="s">
        <v>611</v>
      </c>
      <c r="K123" s="311"/>
    </row>
    <row r="124" s="1" customFormat="1" ht="17.25" customHeight="1">
      <c r="B124" s="310"/>
      <c r="C124" s="284" t="s">
        <v>612</v>
      </c>
      <c r="D124" s="284"/>
      <c r="E124" s="284"/>
      <c r="F124" s="285" t="s">
        <v>613</v>
      </c>
      <c r="G124" s="286"/>
      <c r="H124" s="284"/>
      <c r="I124" s="284"/>
      <c r="J124" s="284" t="s">
        <v>614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618</v>
      </c>
      <c r="D126" s="289"/>
      <c r="E126" s="289"/>
      <c r="F126" s="290" t="s">
        <v>615</v>
      </c>
      <c r="G126" s="267"/>
      <c r="H126" s="267" t="s">
        <v>655</v>
      </c>
      <c r="I126" s="267" t="s">
        <v>617</v>
      </c>
      <c r="J126" s="267">
        <v>120</v>
      </c>
      <c r="K126" s="315"/>
    </row>
    <row r="127" s="1" customFormat="1" ht="15" customHeight="1">
      <c r="B127" s="312"/>
      <c r="C127" s="267" t="s">
        <v>664</v>
      </c>
      <c r="D127" s="267"/>
      <c r="E127" s="267"/>
      <c r="F127" s="290" t="s">
        <v>615</v>
      </c>
      <c r="G127" s="267"/>
      <c r="H127" s="267" t="s">
        <v>665</v>
      </c>
      <c r="I127" s="267" t="s">
        <v>617</v>
      </c>
      <c r="J127" s="267" t="s">
        <v>666</v>
      </c>
      <c r="K127" s="315"/>
    </row>
    <row r="128" s="1" customFormat="1" ht="15" customHeight="1">
      <c r="B128" s="312"/>
      <c r="C128" s="267" t="s">
        <v>82</v>
      </c>
      <c r="D128" s="267"/>
      <c r="E128" s="267"/>
      <c r="F128" s="290" t="s">
        <v>615</v>
      </c>
      <c r="G128" s="267"/>
      <c r="H128" s="267" t="s">
        <v>667</v>
      </c>
      <c r="I128" s="267" t="s">
        <v>617</v>
      </c>
      <c r="J128" s="267" t="s">
        <v>666</v>
      </c>
      <c r="K128" s="315"/>
    </row>
    <row r="129" s="1" customFormat="1" ht="15" customHeight="1">
      <c r="B129" s="312"/>
      <c r="C129" s="267" t="s">
        <v>626</v>
      </c>
      <c r="D129" s="267"/>
      <c r="E129" s="267"/>
      <c r="F129" s="290" t="s">
        <v>621</v>
      </c>
      <c r="G129" s="267"/>
      <c r="H129" s="267" t="s">
        <v>627</v>
      </c>
      <c r="I129" s="267" t="s">
        <v>617</v>
      </c>
      <c r="J129" s="267">
        <v>15</v>
      </c>
      <c r="K129" s="315"/>
    </row>
    <row r="130" s="1" customFormat="1" ht="15" customHeight="1">
      <c r="B130" s="312"/>
      <c r="C130" s="293" t="s">
        <v>628</v>
      </c>
      <c r="D130" s="293"/>
      <c r="E130" s="293"/>
      <c r="F130" s="294" t="s">
        <v>621</v>
      </c>
      <c r="G130" s="293"/>
      <c r="H130" s="293" t="s">
        <v>629</v>
      </c>
      <c r="I130" s="293" t="s">
        <v>617</v>
      </c>
      <c r="J130" s="293">
        <v>15</v>
      </c>
      <c r="K130" s="315"/>
    </row>
    <row r="131" s="1" customFormat="1" ht="15" customHeight="1">
      <c r="B131" s="312"/>
      <c r="C131" s="293" t="s">
        <v>630</v>
      </c>
      <c r="D131" s="293"/>
      <c r="E131" s="293"/>
      <c r="F131" s="294" t="s">
        <v>621</v>
      </c>
      <c r="G131" s="293"/>
      <c r="H131" s="293" t="s">
        <v>631</v>
      </c>
      <c r="I131" s="293" t="s">
        <v>617</v>
      </c>
      <c r="J131" s="293">
        <v>20</v>
      </c>
      <c r="K131" s="315"/>
    </row>
    <row r="132" s="1" customFormat="1" ht="15" customHeight="1">
      <c r="B132" s="312"/>
      <c r="C132" s="293" t="s">
        <v>632</v>
      </c>
      <c r="D132" s="293"/>
      <c r="E132" s="293"/>
      <c r="F132" s="294" t="s">
        <v>621</v>
      </c>
      <c r="G132" s="293"/>
      <c r="H132" s="293" t="s">
        <v>633</v>
      </c>
      <c r="I132" s="293" t="s">
        <v>617</v>
      </c>
      <c r="J132" s="293">
        <v>20</v>
      </c>
      <c r="K132" s="315"/>
    </row>
    <row r="133" s="1" customFormat="1" ht="15" customHeight="1">
      <c r="B133" s="312"/>
      <c r="C133" s="267" t="s">
        <v>620</v>
      </c>
      <c r="D133" s="267"/>
      <c r="E133" s="267"/>
      <c r="F133" s="290" t="s">
        <v>621</v>
      </c>
      <c r="G133" s="267"/>
      <c r="H133" s="267" t="s">
        <v>655</v>
      </c>
      <c r="I133" s="267" t="s">
        <v>617</v>
      </c>
      <c r="J133" s="267">
        <v>50</v>
      </c>
      <c r="K133" s="315"/>
    </row>
    <row r="134" s="1" customFormat="1" ht="15" customHeight="1">
      <c r="B134" s="312"/>
      <c r="C134" s="267" t="s">
        <v>634</v>
      </c>
      <c r="D134" s="267"/>
      <c r="E134" s="267"/>
      <c r="F134" s="290" t="s">
        <v>621</v>
      </c>
      <c r="G134" s="267"/>
      <c r="H134" s="267" t="s">
        <v>655</v>
      </c>
      <c r="I134" s="267" t="s">
        <v>617</v>
      </c>
      <c r="J134" s="267">
        <v>50</v>
      </c>
      <c r="K134" s="315"/>
    </row>
    <row r="135" s="1" customFormat="1" ht="15" customHeight="1">
      <c r="B135" s="312"/>
      <c r="C135" s="267" t="s">
        <v>640</v>
      </c>
      <c r="D135" s="267"/>
      <c r="E135" s="267"/>
      <c r="F135" s="290" t="s">
        <v>621</v>
      </c>
      <c r="G135" s="267"/>
      <c r="H135" s="267" t="s">
        <v>655</v>
      </c>
      <c r="I135" s="267" t="s">
        <v>617</v>
      </c>
      <c r="J135" s="267">
        <v>50</v>
      </c>
      <c r="K135" s="315"/>
    </row>
    <row r="136" s="1" customFormat="1" ht="15" customHeight="1">
      <c r="B136" s="312"/>
      <c r="C136" s="267" t="s">
        <v>642</v>
      </c>
      <c r="D136" s="267"/>
      <c r="E136" s="267"/>
      <c r="F136" s="290" t="s">
        <v>621</v>
      </c>
      <c r="G136" s="267"/>
      <c r="H136" s="267" t="s">
        <v>655</v>
      </c>
      <c r="I136" s="267" t="s">
        <v>617</v>
      </c>
      <c r="J136" s="267">
        <v>50</v>
      </c>
      <c r="K136" s="315"/>
    </row>
    <row r="137" s="1" customFormat="1" ht="15" customHeight="1">
      <c r="B137" s="312"/>
      <c r="C137" s="267" t="s">
        <v>643</v>
      </c>
      <c r="D137" s="267"/>
      <c r="E137" s="267"/>
      <c r="F137" s="290" t="s">
        <v>621</v>
      </c>
      <c r="G137" s="267"/>
      <c r="H137" s="267" t="s">
        <v>668</v>
      </c>
      <c r="I137" s="267" t="s">
        <v>617</v>
      </c>
      <c r="J137" s="267">
        <v>255</v>
      </c>
      <c r="K137" s="315"/>
    </row>
    <row r="138" s="1" customFormat="1" ht="15" customHeight="1">
      <c r="B138" s="312"/>
      <c r="C138" s="267" t="s">
        <v>645</v>
      </c>
      <c r="D138" s="267"/>
      <c r="E138" s="267"/>
      <c r="F138" s="290" t="s">
        <v>615</v>
      </c>
      <c r="G138" s="267"/>
      <c r="H138" s="267" t="s">
        <v>669</v>
      </c>
      <c r="I138" s="267" t="s">
        <v>647</v>
      </c>
      <c r="J138" s="267"/>
      <c r="K138" s="315"/>
    </row>
    <row r="139" s="1" customFormat="1" ht="15" customHeight="1">
      <c r="B139" s="312"/>
      <c r="C139" s="267" t="s">
        <v>648</v>
      </c>
      <c r="D139" s="267"/>
      <c r="E139" s="267"/>
      <c r="F139" s="290" t="s">
        <v>615</v>
      </c>
      <c r="G139" s="267"/>
      <c r="H139" s="267" t="s">
        <v>670</v>
      </c>
      <c r="I139" s="267" t="s">
        <v>650</v>
      </c>
      <c r="J139" s="267"/>
      <c r="K139" s="315"/>
    </row>
    <row r="140" s="1" customFormat="1" ht="15" customHeight="1">
      <c r="B140" s="312"/>
      <c r="C140" s="267" t="s">
        <v>651</v>
      </c>
      <c r="D140" s="267"/>
      <c r="E140" s="267"/>
      <c r="F140" s="290" t="s">
        <v>615</v>
      </c>
      <c r="G140" s="267"/>
      <c r="H140" s="267" t="s">
        <v>651</v>
      </c>
      <c r="I140" s="267" t="s">
        <v>650</v>
      </c>
      <c r="J140" s="267"/>
      <c r="K140" s="315"/>
    </row>
    <row r="141" s="1" customFormat="1" ht="15" customHeight="1">
      <c r="B141" s="312"/>
      <c r="C141" s="267" t="s">
        <v>37</v>
      </c>
      <c r="D141" s="267"/>
      <c r="E141" s="267"/>
      <c r="F141" s="290" t="s">
        <v>615</v>
      </c>
      <c r="G141" s="267"/>
      <c r="H141" s="267" t="s">
        <v>671</v>
      </c>
      <c r="I141" s="267" t="s">
        <v>650</v>
      </c>
      <c r="J141" s="267"/>
      <c r="K141" s="315"/>
    </row>
    <row r="142" s="1" customFormat="1" ht="15" customHeight="1">
      <c r="B142" s="312"/>
      <c r="C142" s="267" t="s">
        <v>672</v>
      </c>
      <c r="D142" s="267"/>
      <c r="E142" s="267"/>
      <c r="F142" s="290" t="s">
        <v>615</v>
      </c>
      <c r="G142" s="267"/>
      <c r="H142" s="267" t="s">
        <v>673</v>
      </c>
      <c r="I142" s="267" t="s">
        <v>650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674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609</v>
      </c>
      <c r="D148" s="282"/>
      <c r="E148" s="282"/>
      <c r="F148" s="282" t="s">
        <v>610</v>
      </c>
      <c r="G148" s="283"/>
      <c r="H148" s="282" t="s">
        <v>53</v>
      </c>
      <c r="I148" s="282" t="s">
        <v>56</v>
      </c>
      <c r="J148" s="282" t="s">
        <v>611</v>
      </c>
      <c r="K148" s="281"/>
    </row>
    <row r="149" s="1" customFormat="1" ht="17.25" customHeight="1">
      <c r="B149" s="279"/>
      <c r="C149" s="284" t="s">
        <v>612</v>
      </c>
      <c r="D149" s="284"/>
      <c r="E149" s="284"/>
      <c r="F149" s="285" t="s">
        <v>613</v>
      </c>
      <c r="G149" s="286"/>
      <c r="H149" s="284"/>
      <c r="I149" s="284"/>
      <c r="J149" s="284" t="s">
        <v>614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618</v>
      </c>
      <c r="D151" s="267"/>
      <c r="E151" s="267"/>
      <c r="F151" s="320" t="s">
        <v>615</v>
      </c>
      <c r="G151" s="267"/>
      <c r="H151" s="319" t="s">
        <v>655</v>
      </c>
      <c r="I151" s="319" t="s">
        <v>617</v>
      </c>
      <c r="J151" s="319">
        <v>120</v>
      </c>
      <c r="K151" s="315"/>
    </row>
    <row r="152" s="1" customFormat="1" ht="15" customHeight="1">
      <c r="B152" s="292"/>
      <c r="C152" s="319" t="s">
        <v>664</v>
      </c>
      <c r="D152" s="267"/>
      <c r="E152" s="267"/>
      <c r="F152" s="320" t="s">
        <v>615</v>
      </c>
      <c r="G152" s="267"/>
      <c r="H152" s="319" t="s">
        <v>675</v>
      </c>
      <c r="I152" s="319" t="s">
        <v>617</v>
      </c>
      <c r="J152" s="319" t="s">
        <v>666</v>
      </c>
      <c r="K152" s="315"/>
    </row>
    <row r="153" s="1" customFormat="1" ht="15" customHeight="1">
      <c r="B153" s="292"/>
      <c r="C153" s="319" t="s">
        <v>82</v>
      </c>
      <c r="D153" s="267"/>
      <c r="E153" s="267"/>
      <c r="F153" s="320" t="s">
        <v>615</v>
      </c>
      <c r="G153" s="267"/>
      <c r="H153" s="319" t="s">
        <v>676</v>
      </c>
      <c r="I153" s="319" t="s">
        <v>617</v>
      </c>
      <c r="J153" s="319" t="s">
        <v>666</v>
      </c>
      <c r="K153" s="315"/>
    </row>
    <row r="154" s="1" customFormat="1" ht="15" customHeight="1">
      <c r="B154" s="292"/>
      <c r="C154" s="319" t="s">
        <v>620</v>
      </c>
      <c r="D154" s="267"/>
      <c r="E154" s="267"/>
      <c r="F154" s="320" t="s">
        <v>621</v>
      </c>
      <c r="G154" s="267"/>
      <c r="H154" s="319" t="s">
        <v>655</v>
      </c>
      <c r="I154" s="319" t="s">
        <v>617</v>
      </c>
      <c r="J154" s="319">
        <v>50</v>
      </c>
      <c r="K154" s="315"/>
    </row>
    <row r="155" s="1" customFormat="1" ht="15" customHeight="1">
      <c r="B155" s="292"/>
      <c r="C155" s="319" t="s">
        <v>623</v>
      </c>
      <c r="D155" s="267"/>
      <c r="E155" s="267"/>
      <c r="F155" s="320" t="s">
        <v>615</v>
      </c>
      <c r="G155" s="267"/>
      <c r="H155" s="319" t="s">
        <v>655</v>
      </c>
      <c r="I155" s="319" t="s">
        <v>625</v>
      </c>
      <c r="J155" s="319"/>
      <c r="K155" s="315"/>
    </row>
    <row r="156" s="1" customFormat="1" ht="15" customHeight="1">
      <c r="B156" s="292"/>
      <c r="C156" s="319" t="s">
        <v>634</v>
      </c>
      <c r="D156" s="267"/>
      <c r="E156" s="267"/>
      <c r="F156" s="320" t="s">
        <v>621</v>
      </c>
      <c r="G156" s="267"/>
      <c r="H156" s="319" t="s">
        <v>655</v>
      </c>
      <c r="I156" s="319" t="s">
        <v>617</v>
      </c>
      <c r="J156" s="319">
        <v>50</v>
      </c>
      <c r="K156" s="315"/>
    </row>
    <row r="157" s="1" customFormat="1" ht="15" customHeight="1">
      <c r="B157" s="292"/>
      <c r="C157" s="319" t="s">
        <v>642</v>
      </c>
      <c r="D157" s="267"/>
      <c r="E157" s="267"/>
      <c r="F157" s="320" t="s">
        <v>621</v>
      </c>
      <c r="G157" s="267"/>
      <c r="H157" s="319" t="s">
        <v>655</v>
      </c>
      <c r="I157" s="319" t="s">
        <v>617</v>
      </c>
      <c r="J157" s="319">
        <v>50</v>
      </c>
      <c r="K157" s="315"/>
    </row>
    <row r="158" s="1" customFormat="1" ht="15" customHeight="1">
      <c r="B158" s="292"/>
      <c r="C158" s="319" t="s">
        <v>640</v>
      </c>
      <c r="D158" s="267"/>
      <c r="E158" s="267"/>
      <c r="F158" s="320" t="s">
        <v>621</v>
      </c>
      <c r="G158" s="267"/>
      <c r="H158" s="319" t="s">
        <v>655</v>
      </c>
      <c r="I158" s="319" t="s">
        <v>617</v>
      </c>
      <c r="J158" s="319">
        <v>50</v>
      </c>
      <c r="K158" s="315"/>
    </row>
    <row r="159" s="1" customFormat="1" ht="15" customHeight="1">
      <c r="B159" s="292"/>
      <c r="C159" s="319" t="s">
        <v>101</v>
      </c>
      <c r="D159" s="267"/>
      <c r="E159" s="267"/>
      <c r="F159" s="320" t="s">
        <v>615</v>
      </c>
      <c r="G159" s="267"/>
      <c r="H159" s="319" t="s">
        <v>677</v>
      </c>
      <c r="I159" s="319" t="s">
        <v>617</v>
      </c>
      <c r="J159" s="319" t="s">
        <v>678</v>
      </c>
      <c r="K159" s="315"/>
    </row>
    <row r="160" s="1" customFormat="1" ht="15" customHeight="1">
      <c r="B160" s="292"/>
      <c r="C160" s="319" t="s">
        <v>679</v>
      </c>
      <c r="D160" s="267"/>
      <c r="E160" s="267"/>
      <c r="F160" s="320" t="s">
        <v>615</v>
      </c>
      <c r="G160" s="267"/>
      <c r="H160" s="319" t="s">
        <v>680</v>
      </c>
      <c r="I160" s="319" t="s">
        <v>650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681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609</v>
      </c>
      <c r="D166" s="282"/>
      <c r="E166" s="282"/>
      <c r="F166" s="282" t="s">
        <v>610</v>
      </c>
      <c r="G166" s="324"/>
      <c r="H166" s="325" t="s">
        <v>53</v>
      </c>
      <c r="I166" s="325" t="s">
        <v>56</v>
      </c>
      <c r="J166" s="282" t="s">
        <v>611</v>
      </c>
      <c r="K166" s="259"/>
    </row>
    <row r="167" s="1" customFormat="1" ht="17.25" customHeight="1">
      <c r="B167" s="260"/>
      <c r="C167" s="284" t="s">
        <v>612</v>
      </c>
      <c r="D167" s="284"/>
      <c r="E167" s="284"/>
      <c r="F167" s="285" t="s">
        <v>613</v>
      </c>
      <c r="G167" s="326"/>
      <c r="H167" s="327"/>
      <c r="I167" s="327"/>
      <c r="J167" s="284" t="s">
        <v>614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618</v>
      </c>
      <c r="D169" s="267"/>
      <c r="E169" s="267"/>
      <c r="F169" s="290" t="s">
        <v>615</v>
      </c>
      <c r="G169" s="267"/>
      <c r="H169" s="267" t="s">
        <v>655</v>
      </c>
      <c r="I169" s="267" t="s">
        <v>617</v>
      </c>
      <c r="J169" s="267">
        <v>120</v>
      </c>
      <c r="K169" s="315"/>
    </row>
    <row r="170" s="1" customFormat="1" ht="15" customHeight="1">
      <c r="B170" s="292"/>
      <c r="C170" s="267" t="s">
        <v>664</v>
      </c>
      <c r="D170" s="267"/>
      <c r="E170" s="267"/>
      <c r="F170" s="290" t="s">
        <v>615</v>
      </c>
      <c r="G170" s="267"/>
      <c r="H170" s="267" t="s">
        <v>665</v>
      </c>
      <c r="I170" s="267" t="s">
        <v>617</v>
      </c>
      <c r="J170" s="267" t="s">
        <v>666</v>
      </c>
      <c r="K170" s="315"/>
    </row>
    <row r="171" s="1" customFormat="1" ht="15" customHeight="1">
      <c r="B171" s="292"/>
      <c r="C171" s="267" t="s">
        <v>82</v>
      </c>
      <c r="D171" s="267"/>
      <c r="E171" s="267"/>
      <c r="F171" s="290" t="s">
        <v>615</v>
      </c>
      <c r="G171" s="267"/>
      <c r="H171" s="267" t="s">
        <v>682</v>
      </c>
      <c r="I171" s="267" t="s">
        <v>617</v>
      </c>
      <c r="J171" s="267" t="s">
        <v>666</v>
      </c>
      <c r="K171" s="315"/>
    </row>
    <row r="172" s="1" customFormat="1" ht="15" customHeight="1">
      <c r="B172" s="292"/>
      <c r="C172" s="267" t="s">
        <v>620</v>
      </c>
      <c r="D172" s="267"/>
      <c r="E172" s="267"/>
      <c r="F172" s="290" t="s">
        <v>621</v>
      </c>
      <c r="G172" s="267"/>
      <c r="H172" s="267" t="s">
        <v>682</v>
      </c>
      <c r="I172" s="267" t="s">
        <v>617</v>
      </c>
      <c r="J172" s="267">
        <v>50</v>
      </c>
      <c r="K172" s="315"/>
    </row>
    <row r="173" s="1" customFormat="1" ht="15" customHeight="1">
      <c r="B173" s="292"/>
      <c r="C173" s="267" t="s">
        <v>623</v>
      </c>
      <c r="D173" s="267"/>
      <c r="E173" s="267"/>
      <c r="F173" s="290" t="s">
        <v>615</v>
      </c>
      <c r="G173" s="267"/>
      <c r="H173" s="267" t="s">
        <v>682</v>
      </c>
      <c r="I173" s="267" t="s">
        <v>625</v>
      </c>
      <c r="J173" s="267"/>
      <c r="K173" s="315"/>
    </row>
    <row r="174" s="1" customFormat="1" ht="15" customHeight="1">
      <c r="B174" s="292"/>
      <c r="C174" s="267" t="s">
        <v>634</v>
      </c>
      <c r="D174" s="267"/>
      <c r="E174" s="267"/>
      <c r="F174" s="290" t="s">
        <v>621</v>
      </c>
      <c r="G174" s="267"/>
      <c r="H174" s="267" t="s">
        <v>682</v>
      </c>
      <c r="I174" s="267" t="s">
        <v>617</v>
      </c>
      <c r="J174" s="267">
        <v>50</v>
      </c>
      <c r="K174" s="315"/>
    </row>
    <row r="175" s="1" customFormat="1" ht="15" customHeight="1">
      <c r="B175" s="292"/>
      <c r="C175" s="267" t="s">
        <v>642</v>
      </c>
      <c r="D175" s="267"/>
      <c r="E175" s="267"/>
      <c r="F175" s="290" t="s">
        <v>621</v>
      </c>
      <c r="G175" s="267"/>
      <c r="H175" s="267" t="s">
        <v>682</v>
      </c>
      <c r="I175" s="267" t="s">
        <v>617</v>
      </c>
      <c r="J175" s="267">
        <v>50</v>
      </c>
      <c r="K175" s="315"/>
    </row>
    <row r="176" s="1" customFormat="1" ht="15" customHeight="1">
      <c r="B176" s="292"/>
      <c r="C176" s="267" t="s">
        <v>640</v>
      </c>
      <c r="D176" s="267"/>
      <c r="E176" s="267"/>
      <c r="F176" s="290" t="s">
        <v>621</v>
      </c>
      <c r="G176" s="267"/>
      <c r="H176" s="267" t="s">
        <v>682</v>
      </c>
      <c r="I176" s="267" t="s">
        <v>617</v>
      </c>
      <c r="J176" s="267">
        <v>50</v>
      </c>
      <c r="K176" s="315"/>
    </row>
    <row r="177" s="1" customFormat="1" ht="15" customHeight="1">
      <c r="B177" s="292"/>
      <c r="C177" s="267" t="s">
        <v>105</v>
      </c>
      <c r="D177" s="267"/>
      <c r="E177" s="267"/>
      <c r="F177" s="290" t="s">
        <v>615</v>
      </c>
      <c r="G177" s="267"/>
      <c r="H177" s="267" t="s">
        <v>683</v>
      </c>
      <c r="I177" s="267" t="s">
        <v>684</v>
      </c>
      <c r="J177" s="267"/>
      <c r="K177" s="315"/>
    </row>
    <row r="178" s="1" customFormat="1" ht="15" customHeight="1">
      <c r="B178" s="292"/>
      <c r="C178" s="267" t="s">
        <v>56</v>
      </c>
      <c r="D178" s="267"/>
      <c r="E178" s="267"/>
      <c r="F178" s="290" t="s">
        <v>615</v>
      </c>
      <c r="G178" s="267"/>
      <c r="H178" s="267" t="s">
        <v>685</v>
      </c>
      <c r="I178" s="267" t="s">
        <v>686</v>
      </c>
      <c r="J178" s="267">
        <v>1</v>
      </c>
      <c r="K178" s="315"/>
    </row>
    <row r="179" s="1" customFormat="1" ht="15" customHeight="1">
      <c r="B179" s="292"/>
      <c r="C179" s="267" t="s">
        <v>52</v>
      </c>
      <c r="D179" s="267"/>
      <c r="E179" s="267"/>
      <c r="F179" s="290" t="s">
        <v>615</v>
      </c>
      <c r="G179" s="267"/>
      <c r="H179" s="267" t="s">
        <v>687</v>
      </c>
      <c r="I179" s="267" t="s">
        <v>617</v>
      </c>
      <c r="J179" s="267">
        <v>20</v>
      </c>
      <c r="K179" s="315"/>
    </row>
    <row r="180" s="1" customFormat="1" ht="15" customHeight="1">
      <c r="B180" s="292"/>
      <c r="C180" s="267" t="s">
        <v>53</v>
      </c>
      <c r="D180" s="267"/>
      <c r="E180" s="267"/>
      <c r="F180" s="290" t="s">
        <v>615</v>
      </c>
      <c r="G180" s="267"/>
      <c r="H180" s="267" t="s">
        <v>688</v>
      </c>
      <c r="I180" s="267" t="s">
        <v>617</v>
      </c>
      <c r="J180" s="267">
        <v>255</v>
      </c>
      <c r="K180" s="315"/>
    </row>
    <row r="181" s="1" customFormat="1" ht="15" customHeight="1">
      <c r="B181" s="292"/>
      <c r="C181" s="267" t="s">
        <v>106</v>
      </c>
      <c r="D181" s="267"/>
      <c r="E181" s="267"/>
      <c r="F181" s="290" t="s">
        <v>615</v>
      </c>
      <c r="G181" s="267"/>
      <c r="H181" s="267" t="s">
        <v>579</v>
      </c>
      <c r="I181" s="267" t="s">
        <v>617</v>
      </c>
      <c r="J181" s="267">
        <v>10</v>
      </c>
      <c r="K181" s="315"/>
    </row>
    <row r="182" s="1" customFormat="1" ht="15" customHeight="1">
      <c r="B182" s="292"/>
      <c r="C182" s="267" t="s">
        <v>107</v>
      </c>
      <c r="D182" s="267"/>
      <c r="E182" s="267"/>
      <c r="F182" s="290" t="s">
        <v>615</v>
      </c>
      <c r="G182" s="267"/>
      <c r="H182" s="267" t="s">
        <v>689</v>
      </c>
      <c r="I182" s="267" t="s">
        <v>650</v>
      </c>
      <c r="J182" s="267"/>
      <c r="K182" s="315"/>
    </row>
    <row r="183" s="1" customFormat="1" ht="15" customHeight="1">
      <c r="B183" s="292"/>
      <c r="C183" s="267" t="s">
        <v>690</v>
      </c>
      <c r="D183" s="267"/>
      <c r="E183" s="267"/>
      <c r="F183" s="290" t="s">
        <v>615</v>
      </c>
      <c r="G183" s="267"/>
      <c r="H183" s="267" t="s">
        <v>691</v>
      </c>
      <c r="I183" s="267" t="s">
        <v>650</v>
      </c>
      <c r="J183" s="267"/>
      <c r="K183" s="315"/>
    </row>
    <row r="184" s="1" customFormat="1" ht="15" customHeight="1">
      <c r="B184" s="292"/>
      <c r="C184" s="267" t="s">
        <v>679</v>
      </c>
      <c r="D184" s="267"/>
      <c r="E184" s="267"/>
      <c r="F184" s="290" t="s">
        <v>615</v>
      </c>
      <c r="G184" s="267"/>
      <c r="H184" s="267" t="s">
        <v>692</v>
      </c>
      <c r="I184" s="267" t="s">
        <v>650</v>
      </c>
      <c r="J184" s="267"/>
      <c r="K184" s="315"/>
    </row>
    <row r="185" s="1" customFormat="1" ht="15" customHeight="1">
      <c r="B185" s="292"/>
      <c r="C185" s="267" t="s">
        <v>109</v>
      </c>
      <c r="D185" s="267"/>
      <c r="E185" s="267"/>
      <c r="F185" s="290" t="s">
        <v>621</v>
      </c>
      <c r="G185" s="267"/>
      <c r="H185" s="267" t="s">
        <v>693</v>
      </c>
      <c r="I185" s="267" t="s">
        <v>617</v>
      </c>
      <c r="J185" s="267">
        <v>50</v>
      </c>
      <c r="K185" s="315"/>
    </row>
    <row r="186" s="1" customFormat="1" ht="15" customHeight="1">
      <c r="B186" s="292"/>
      <c r="C186" s="267" t="s">
        <v>694</v>
      </c>
      <c r="D186" s="267"/>
      <c r="E186" s="267"/>
      <c r="F186" s="290" t="s">
        <v>621</v>
      </c>
      <c r="G186" s="267"/>
      <c r="H186" s="267" t="s">
        <v>695</v>
      </c>
      <c r="I186" s="267" t="s">
        <v>696</v>
      </c>
      <c r="J186" s="267"/>
      <c r="K186" s="315"/>
    </row>
    <row r="187" s="1" customFormat="1" ht="15" customHeight="1">
      <c r="B187" s="292"/>
      <c r="C187" s="267" t="s">
        <v>697</v>
      </c>
      <c r="D187" s="267"/>
      <c r="E187" s="267"/>
      <c r="F187" s="290" t="s">
        <v>621</v>
      </c>
      <c r="G187" s="267"/>
      <c r="H187" s="267" t="s">
        <v>698</v>
      </c>
      <c r="I187" s="267" t="s">
        <v>696</v>
      </c>
      <c r="J187" s="267"/>
      <c r="K187" s="315"/>
    </row>
    <row r="188" s="1" customFormat="1" ht="15" customHeight="1">
      <c r="B188" s="292"/>
      <c r="C188" s="267" t="s">
        <v>699</v>
      </c>
      <c r="D188" s="267"/>
      <c r="E188" s="267"/>
      <c r="F188" s="290" t="s">
        <v>621</v>
      </c>
      <c r="G188" s="267"/>
      <c r="H188" s="267" t="s">
        <v>700</v>
      </c>
      <c r="I188" s="267" t="s">
        <v>696</v>
      </c>
      <c r="J188" s="267"/>
      <c r="K188" s="315"/>
    </row>
    <row r="189" s="1" customFormat="1" ht="15" customHeight="1">
      <c r="B189" s="292"/>
      <c r="C189" s="328" t="s">
        <v>701</v>
      </c>
      <c r="D189" s="267"/>
      <c r="E189" s="267"/>
      <c r="F189" s="290" t="s">
        <v>621</v>
      </c>
      <c r="G189" s="267"/>
      <c r="H189" s="267" t="s">
        <v>702</v>
      </c>
      <c r="I189" s="267" t="s">
        <v>703</v>
      </c>
      <c r="J189" s="329" t="s">
        <v>704</v>
      </c>
      <c r="K189" s="315"/>
    </row>
    <row r="190" s="14" customFormat="1" ht="15" customHeight="1">
      <c r="B190" s="330"/>
      <c r="C190" s="331" t="s">
        <v>705</v>
      </c>
      <c r="D190" s="332"/>
      <c r="E190" s="332"/>
      <c r="F190" s="333" t="s">
        <v>621</v>
      </c>
      <c r="G190" s="332"/>
      <c r="H190" s="332" t="s">
        <v>706</v>
      </c>
      <c r="I190" s="332" t="s">
        <v>703</v>
      </c>
      <c r="J190" s="334" t="s">
        <v>704</v>
      </c>
      <c r="K190" s="335"/>
    </row>
    <row r="191" s="1" customFormat="1" ht="15" customHeight="1">
      <c r="B191" s="292"/>
      <c r="C191" s="328" t="s">
        <v>41</v>
      </c>
      <c r="D191" s="267"/>
      <c r="E191" s="267"/>
      <c r="F191" s="290" t="s">
        <v>615</v>
      </c>
      <c r="G191" s="267"/>
      <c r="H191" s="264" t="s">
        <v>707</v>
      </c>
      <c r="I191" s="267" t="s">
        <v>708</v>
      </c>
      <c r="J191" s="267"/>
      <c r="K191" s="315"/>
    </row>
    <row r="192" s="1" customFormat="1" ht="15" customHeight="1">
      <c r="B192" s="292"/>
      <c r="C192" s="328" t="s">
        <v>709</v>
      </c>
      <c r="D192" s="267"/>
      <c r="E192" s="267"/>
      <c r="F192" s="290" t="s">
        <v>615</v>
      </c>
      <c r="G192" s="267"/>
      <c r="H192" s="267" t="s">
        <v>710</v>
      </c>
      <c r="I192" s="267" t="s">
        <v>650</v>
      </c>
      <c r="J192" s="267"/>
      <c r="K192" s="315"/>
    </row>
    <row r="193" s="1" customFormat="1" ht="15" customHeight="1">
      <c r="B193" s="292"/>
      <c r="C193" s="328" t="s">
        <v>711</v>
      </c>
      <c r="D193" s="267"/>
      <c r="E193" s="267"/>
      <c r="F193" s="290" t="s">
        <v>615</v>
      </c>
      <c r="G193" s="267"/>
      <c r="H193" s="267" t="s">
        <v>712</v>
      </c>
      <c r="I193" s="267" t="s">
        <v>650</v>
      </c>
      <c r="J193" s="267"/>
      <c r="K193" s="315"/>
    </row>
    <row r="194" s="1" customFormat="1" ht="15" customHeight="1">
      <c r="B194" s="292"/>
      <c r="C194" s="328" t="s">
        <v>713</v>
      </c>
      <c r="D194" s="267"/>
      <c r="E194" s="267"/>
      <c r="F194" s="290" t="s">
        <v>621</v>
      </c>
      <c r="G194" s="267"/>
      <c r="H194" s="267" t="s">
        <v>714</v>
      </c>
      <c r="I194" s="267" t="s">
        <v>650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715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716</v>
      </c>
      <c r="D201" s="337"/>
      <c r="E201" s="337"/>
      <c r="F201" s="337" t="s">
        <v>717</v>
      </c>
      <c r="G201" s="338"/>
      <c r="H201" s="337" t="s">
        <v>718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708</v>
      </c>
      <c r="D203" s="267"/>
      <c r="E203" s="267"/>
      <c r="F203" s="290" t="s">
        <v>42</v>
      </c>
      <c r="G203" s="267"/>
      <c r="H203" s="267" t="s">
        <v>719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43</v>
      </c>
      <c r="G204" s="267"/>
      <c r="H204" s="267" t="s">
        <v>720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46</v>
      </c>
      <c r="G205" s="267"/>
      <c r="H205" s="267" t="s">
        <v>721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44</v>
      </c>
      <c r="G206" s="267"/>
      <c r="H206" s="267" t="s">
        <v>722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45</v>
      </c>
      <c r="G207" s="267"/>
      <c r="H207" s="267" t="s">
        <v>723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662</v>
      </c>
      <c r="D209" s="267"/>
      <c r="E209" s="267"/>
      <c r="F209" s="290" t="s">
        <v>77</v>
      </c>
      <c r="G209" s="267"/>
      <c r="H209" s="267" t="s">
        <v>724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558</v>
      </c>
      <c r="G210" s="267"/>
      <c r="H210" s="267" t="s">
        <v>559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556</v>
      </c>
      <c r="G211" s="267"/>
      <c r="H211" s="267" t="s">
        <v>725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560</v>
      </c>
      <c r="G212" s="328"/>
      <c r="H212" s="319" t="s">
        <v>561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562</v>
      </c>
      <c r="G213" s="328"/>
      <c r="H213" s="319" t="s">
        <v>726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686</v>
      </c>
      <c r="D215" s="267"/>
      <c r="E215" s="267"/>
      <c r="F215" s="290">
        <v>1</v>
      </c>
      <c r="G215" s="328"/>
      <c r="H215" s="319" t="s">
        <v>727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728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729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730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2025-01-28T12:53:54Z</dcterms:created>
  <dcterms:modified xsi:type="dcterms:W3CDTF">2025-01-28T12:54:04Z</dcterms:modified>
</cp:coreProperties>
</file>